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Volumes/usb/clean/"/>
    </mc:Choice>
  </mc:AlternateContent>
  <bookViews>
    <workbookView xWindow="8660" yWindow="11240" windowWidth="36920" windowHeight="177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9" i="1"/>
  <c r="C46" i="1"/>
  <c r="F28" i="1"/>
  <c r="K27" i="1"/>
  <c r="J27" i="1"/>
  <c r="I27" i="1"/>
  <c r="H27" i="1"/>
  <c r="H26" i="1"/>
  <c r="H25" i="1"/>
  <c r="H24" i="1"/>
  <c r="E27" i="1"/>
  <c r="E26" i="1"/>
  <c r="E28" i="1"/>
  <c r="E29" i="1"/>
  <c r="E30" i="1"/>
  <c r="D20" i="1"/>
  <c r="D18" i="1"/>
  <c r="D24" i="1"/>
  <c r="D8" i="1"/>
  <c r="E7" i="1"/>
  <c r="D9" i="1"/>
  <c r="E9" i="1"/>
  <c r="D11" i="1"/>
  <c r="D12" i="1"/>
  <c r="D10" i="1"/>
  <c r="E10" i="1"/>
  <c r="E12" i="1"/>
  <c r="E11" i="1"/>
  <c r="I11" i="1"/>
  <c r="D46" i="1"/>
  <c r="D49" i="1"/>
</calcChain>
</file>

<file path=xl/sharedStrings.xml><?xml version="1.0" encoding="utf-8"?>
<sst xmlns="http://schemas.openxmlformats.org/spreadsheetml/2006/main" count="27" uniqueCount="22">
  <si>
    <t>z</t>
  </si>
  <si>
    <t>CM25 flange</t>
  </si>
  <si>
    <t>L3VB Flange</t>
  </si>
  <si>
    <t>CM26 flange</t>
  </si>
  <si>
    <t>CM25 END valve flange</t>
  </si>
  <si>
    <t>CM26 BEG valve flange</t>
  </si>
  <si>
    <t>MADDECK</t>
  </si>
  <si>
    <t>CSP25</t>
  </si>
  <si>
    <t>CSP26</t>
  </si>
  <si>
    <t>CSP27</t>
  </si>
  <si>
    <t>distance to flange</t>
  </si>
  <si>
    <t>mm</t>
  </si>
  <si>
    <t>m</t>
  </si>
  <si>
    <t>Total Distance of the L3VBB</t>
  </si>
  <si>
    <t>Upstream conencted to CM25 HOM</t>
  </si>
  <si>
    <t>Main Shell</t>
  </si>
  <si>
    <t xml:space="preserve">Spool </t>
  </si>
  <si>
    <t>Total Dimension of the L3 Break</t>
  </si>
  <si>
    <t>Bellow for interco</t>
  </si>
  <si>
    <t>Solution 1</t>
  </si>
  <si>
    <t>Solution 2</t>
  </si>
  <si>
    <t>Solution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</si>
</sst>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164" fontId="0" fillId="0" borderId="0" xfId="0" applyNumberFormat="1"/>
    <xf numFmtId="165" fontId="0" fillId="0" borderId="0" xfId="0" applyNumberFormat="1"/>
    <xf numFmtId="0" fontId="1" fillId="3" borderId="0" xfId="0" applyFont="1" applyFill="1"/>
    <xf numFmtId="0" fontId="4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1</xdr:row>
      <xdr:rowOff>161925</xdr:rowOff>
    </xdr:from>
    <xdr:to>
      <xdr:col>25</xdr:col>
      <xdr:colOff>455836</xdr:colOff>
      <xdr:row>22</xdr:row>
      <xdr:rowOff>180293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352425"/>
          <a:ext cx="8037736" cy="4018868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</xdr:colOff>
      <xdr:row>23</xdr:row>
      <xdr:rowOff>34916</xdr:rowOff>
    </xdr:from>
    <xdr:to>
      <xdr:col>23</xdr:col>
      <xdr:colOff>180975</xdr:colOff>
      <xdr:row>41</xdr:row>
      <xdr:rowOff>189782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4416416"/>
          <a:ext cx="6543675" cy="3583866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44</xdr:row>
      <xdr:rowOff>25400</xdr:rowOff>
    </xdr:from>
    <xdr:to>
      <xdr:col>22</xdr:col>
      <xdr:colOff>660400</xdr:colOff>
      <xdr:row>79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5100" y="8407400"/>
          <a:ext cx="10769600" cy="671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9"/>
  <sheetViews>
    <sheetView tabSelected="1" topLeftCell="A38" workbookViewId="0">
      <selection activeCell="A40" sqref="A40:D49"/>
    </sheetView>
  </sheetViews>
  <sheetFormatPr baseColWidth="10" defaultColWidth="8.83203125" defaultRowHeight="15" x14ac:dyDescent="0.2"/>
  <cols>
    <col min="2" max="2" width="27.83203125" bestFit="1" customWidth="1"/>
    <col min="3" max="3" width="12" customWidth="1"/>
    <col min="4" max="4" width="17.1640625" customWidth="1"/>
    <col min="5" max="5" width="10.83203125" customWidth="1"/>
    <col min="8" max="8" width="10.1640625" customWidth="1"/>
  </cols>
  <sheetData>
    <row r="4" spans="3:9" x14ac:dyDescent="0.2">
      <c r="E4" t="s">
        <v>0</v>
      </c>
    </row>
    <row r="7" spans="3:9" x14ac:dyDescent="0.2">
      <c r="C7" t="s">
        <v>1</v>
      </c>
      <c r="E7">
        <f>E8-D8</f>
        <v>556.79825000000005</v>
      </c>
    </row>
    <row r="8" spans="3:9" x14ac:dyDescent="0.2">
      <c r="C8" s="1" t="s">
        <v>4</v>
      </c>
      <c r="D8" s="1">
        <f>146.5/1000</f>
        <v>0.14649999999999999</v>
      </c>
      <c r="E8" s="1">
        <v>556.94475</v>
      </c>
    </row>
    <row r="9" spans="3:9" x14ac:dyDescent="0.2">
      <c r="C9" t="s">
        <v>2</v>
      </c>
      <c r="D9">
        <f>850/1000</f>
        <v>0.85</v>
      </c>
      <c r="E9">
        <f>E7+D9</f>
        <v>557.64825000000008</v>
      </c>
    </row>
    <row r="10" spans="3:9" x14ac:dyDescent="0.2">
      <c r="C10" t="s">
        <v>2</v>
      </c>
      <c r="D10">
        <f>1647.5/1000</f>
        <v>1.6475</v>
      </c>
      <c r="E10">
        <f>E9+D10</f>
        <v>559.29575000000011</v>
      </c>
    </row>
    <row r="11" spans="3:9" x14ac:dyDescent="0.2">
      <c r="C11" t="s">
        <v>5</v>
      </c>
      <c r="D11">
        <f>402/1000</f>
        <v>0.40200000000000002</v>
      </c>
      <c r="E11" s="3">
        <f>E12-D11</f>
        <v>559.74375000000009</v>
      </c>
      <c r="G11" s="2" t="s">
        <v>6</v>
      </c>
      <c r="H11" s="2">
        <v>559.79925000000003</v>
      </c>
      <c r="I11">
        <f>(E11-H11)*1000</f>
        <v>-55.499999999938154</v>
      </c>
    </row>
    <row r="12" spans="3:9" x14ac:dyDescent="0.2">
      <c r="C12" t="s">
        <v>3</v>
      </c>
      <c r="D12">
        <f>850/1000</f>
        <v>0.85</v>
      </c>
      <c r="E12">
        <f>E10+D12</f>
        <v>560.14575000000013</v>
      </c>
    </row>
    <row r="16" spans="3:9" x14ac:dyDescent="0.2">
      <c r="C16" t="s">
        <v>7</v>
      </c>
      <c r="D16">
        <v>551.50410999999997</v>
      </c>
      <c r="E16" t="s">
        <v>12</v>
      </c>
    </row>
    <row r="17" spans="3:11" x14ac:dyDescent="0.2">
      <c r="C17" t="s">
        <v>10</v>
      </c>
      <c r="D17">
        <v>5295.39</v>
      </c>
      <c r="E17" t="s">
        <v>11</v>
      </c>
    </row>
    <row r="18" spans="3:11" x14ac:dyDescent="0.2">
      <c r="D18" s="4">
        <f>D16+D17/1000</f>
        <v>556.79949999999997</v>
      </c>
      <c r="E18" t="s">
        <v>12</v>
      </c>
    </row>
    <row r="20" spans="3:11" x14ac:dyDescent="0.2">
      <c r="D20">
        <f>D22-D21/1000</f>
        <v>560.19880999999998</v>
      </c>
      <c r="E20" t="s">
        <v>12</v>
      </c>
    </row>
    <row r="21" spans="3:11" x14ac:dyDescent="0.2">
      <c r="C21" t="s">
        <v>8</v>
      </c>
      <c r="D21">
        <v>6075</v>
      </c>
      <c r="E21" t="s">
        <v>11</v>
      </c>
    </row>
    <row r="22" spans="3:11" x14ac:dyDescent="0.2">
      <c r="D22" s="5">
        <v>566.27381000000003</v>
      </c>
      <c r="E22" t="s">
        <v>12</v>
      </c>
    </row>
    <row r="24" spans="3:11" x14ac:dyDescent="0.2">
      <c r="D24">
        <f>D20-D18</f>
        <v>3.399310000000014</v>
      </c>
      <c r="F24">
        <v>847.25</v>
      </c>
      <c r="G24">
        <v>850</v>
      </c>
      <c r="H24">
        <f>+G24-F24</f>
        <v>2.75</v>
      </c>
    </row>
    <row r="25" spans="3:11" x14ac:dyDescent="0.2">
      <c r="H25">
        <f>H24+0.94</f>
        <v>3.69</v>
      </c>
    </row>
    <row r="26" spans="3:11" x14ac:dyDescent="0.2">
      <c r="C26" t="s">
        <v>9</v>
      </c>
      <c r="D26">
        <v>578.49419999999998</v>
      </c>
      <c r="E26">
        <f>D26-D22</f>
        <v>12.220389999999952</v>
      </c>
      <c r="H26">
        <f>1703</f>
        <v>1703</v>
      </c>
      <c r="I26">
        <v>2253</v>
      </c>
      <c r="J26">
        <v>1641.7449999999999</v>
      </c>
      <c r="K26">
        <v>1893</v>
      </c>
    </row>
    <row r="27" spans="3:11" x14ac:dyDescent="0.2">
      <c r="E27">
        <f>D22-D16</f>
        <v>14.769700000000057</v>
      </c>
      <c r="H27">
        <f>H26-H25</f>
        <v>1699.31</v>
      </c>
      <c r="I27">
        <f>I26-H25</f>
        <v>2249.31</v>
      </c>
      <c r="J27">
        <f>J26-H25</f>
        <v>1638.0549999999998</v>
      </c>
      <c r="K27">
        <f>K26-H25</f>
        <v>1889.31</v>
      </c>
    </row>
    <row r="28" spans="3:11" x14ac:dyDescent="0.2">
      <c r="E28">
        <f>E27-E26</f>
        <v>2.549310000000105</v>
      </c>
      <c r="F28">
        <f>E28+0.85</f>
        <v>3.3993100000001051</v>
      </c>
    </row>
    <row r="29" spans="3:11" x14ac:dyDescent="0.2">
      <c r="E29">
        <f>E28+0.85</f>
        <v>3.3993100000001051</v>
      </c>
    </row>
    <row r="30" spans="3:11" x14ac:dyDescent="0.2">
      <c r="E30">
        <f>E29*1000</f>
        <v>3399.310000000105</v>
      </c>
    </row>
    <row r="40" spans="1:5" x14ac:dyDescent="0.2">
      <c r="A40" s="7" t="s">
        <v>13</v>
      </c>
    </row>
    <row r="42" spans="1:5" x14ac:dyDescent="0.2">
      <c r="C42" s="7" t="s">
        <v>19</v>
      </c>
      <c r="D42" s="7" t="s">
        <v>20</v>
      </c>
      <c r="E42" t="s">
        <v>21</v>
      </c>
    </row>
    <row r="43" spans="1:5" x14ac:dyDescent="0.2">
      <c r="B43" t="s">
        <v>14</v>
      </c>
      <c r="C43">
        <v>402</v>
      </c>
      <c r="D43">
        <v>402</v>
      </c>
    </row>
    <row r="44" spans="1:5" x14ac:dyDescent="0.2">
      <c r="B44" t="s">
        <v>15</v>
      </c>
      <c r="C44">
        <v>1699.31</v>
      </c>
      <c r="D44">
        <v>1699.31</v>
      </c>
    </row>
    <row r="45" spans="1:5" x14ac:dyDescent="0.2">
      <c r="B45" s="1" t="s">
        <v>16</v>
      </c>
      <c r="C45" s="1">
        <v>146.5</v>
      </c>
      <c r="D45" s="1">
        <f>C49-(O45+D43+D44+D4+D48)</f>
        <v>348</v>
      </c>
    </row>
    <row r="46" spans="1:5" x14ac:dyDescent="0.2">
      <c r="B46" t="s">
        <v>17</v>
      </c>
      <c r="C46">
        <f>SUBTOTAL(9,C43:C45)</f>
        <v>2247.81</v>
      </c>
      <c r="D46">
        <f>SUBTOTAL(9,D43:D45)</f>
        <v>2449.31</v>
      </c>
    </row>
    <row r="48" spans="1:5" x14ac:dyDescent="0.2">
      <c r="B48" t="s">
        <v>18</v>
      </c>
      <c r="C48">
        <v>301.5</v>
      </c>
      <c r="D48">
        <v>100</v>
      </c>
    </row>
    <row r="49" spans="3:4" x14ac:dyDescent="0.2">
      <c r="C49" s="6">
        <f>SUBTOTAL(9,C43:C48)</f>
        <v>2549.31</v>
      </c>
      <c r="D49" s="6">
        <f>SUBTOTAL(9,D43:D48)</f>
        <v>2549.31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Microsoft Office User</cp:lastModifiedBy>
  <dcterms:created xsi:type="dcterms:W3CDTF">2016-06-03T13:02:53Z</dcterms:created>
  <dcterms:modified xsi:type="dcterms:W3CDTF">2016-06-06T16:05:52Z</dcterms:modified>
</cp:coreProperties>
</file>