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4915" windowHeight="113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85" i="1"/>
  <c r="D88" s="1"/>
  <c r="K80"/>
  <c r="J80"/>
  <c r="I80"/>
  <c r="H80"/>
  <c r="G80"/>
  <c r="F80"/>
  <c r="E80"/>
  <c r="D80"/>
  <c r="D61"/>
  <c r="D64" s="1"/>
  <c r="K56"/>
  <c r="J56"/>
  <c r="I56"/>
  <c r="H56"/>
  <c r="G56"/>
  <c r="F56"/>
  <c r="E56"/>
  <c r="D56"/>
  <c r="D36"/>
  <c r="E36" s="1"/>
  <c r="K31"/>
  <c r="J31"/>
  <c r="I31"/>
  <c r="H31"/>
  <c r="G31"/>
  <c r="F31"/>
  <c r="E31"/>
  <c r="D31"/>
  <c r="I18"/>
  <c r="I20" s="1"/>
  <c r="I22" s="1"/>
  <c r="H18"/>
  <c r="H21" s="1"/>
  <c r="I16"/>
  <c r="H16"/>
  <c r="K15"/>
  <c r="J15"/>
  <c r="I15"/>
  <c r="H15"/>
  <c r="G15"/>
  <c r="F15"/>
  <c r="K7"/>
  <c r="J7"/>
  <c r="I7"/>
  <c r="I17" s="1"/>
  <c r="H7"/>
  <c r="H24" s="1"/>
  <c r="G7"/>
  <c r="F7"/>
  <c r="E15"/>
  <c r="E16" s="1"/>
  <c r="E7"/>
  <c r="D15"/>
  <c r="D16" s="1"/>
  <c r="D7"/>
  <c r="D97" l="1"/>
  <c r="D91"/>
  <c r="D89"/>
  <c r="D90"/>
  <c r="E85"/>
  <c r="D73"/>
  <c r="D67"/>
  <c r="D65"/>
  <c r="D66" s="1"/>
  <c r="E61"/>
  <c r="E39"/>
  <c r="E40" s="1"/>
  <c r="E41" s="1"/>
  <c r="F36"/>
  <c r="F39" s="1"/>
  <c r="F42" s="1"/>
  <c r="F48" s="1"/>
  <c r="D39"/>
  <c r="D41"/>
  <c r="E42"/>
  <c r="E48" s="1"/>
  <c r="F40"/>
  <c r="F41" s="1"/>
  <c r="D40"/>
  <c r="D42"/>
  <c r="J24"/>
  <c r="I21"/>
  <c r="I24"/>
  <c r="G16"/>
  <c r="G17" s="1"/>
  <c r="K16"/>
  <c r="K17" s="1"/>
  <c r="G18"/>
  <c r="K18"/>
  <c r="F16"/>
  <c r="F17" s="1"/>
  <c r="J16"/>
  <c r="J17" s="1"/>
  <c r="H17"/>
  <c r="F18"/>
  <c r="J18"/>
  <c r="H20"/>
  <c r="H22" s="1"/>
  <c r="E17"/>
  <c r="E18"/>
  <c r="E24" s="1"/>
  <c r="D18"/>
  <c r="D21" s="1"/>
  <c r="D17"/>
  <c r="D94" l="1"/>
  <c r="D93"/>
  <c r="D95" s="1"/>
  <c r="E88"/>
  <c r="F85"/>
  <c r="D70"/>
  <c r="D69"/>
  <c r="D71" s="1"/>
  <c r="E64"/>
  <c r="F61"/>
  <c r="G36"/>
  <c r="H36" s="1"/>
  <c r="H39" s="1"/>
  <c r="G39"/>
  <c r="D45"/>
  <c r="D44"/>
  <c r="D46" s="1"/>
  <c r="E45"/>
  <c r="E44"/>
  <c r="E46" s="1"/>
  <c r="F45"/>
  <c r="F44"/>
  <c r="F46" s="1"/>
  <c r="D48"/>
  <c r="G21"/>
  <c r="G20"/>
  <c r="G22" s="1"/>
  <c r="F20"/>
  <c r="F22" s="1"/>
  <c r="F21"/>
  <c r="K21"/>
  <c r="K20"/>
  <c r="K22" s="1"/>
  <c r="J20"/>
  <c r="J22" s="1"/>
  <c r="J21"/>
  <c r="G24"/>
  <c r="K24"/>
  <c r="F24"/>
  <c r="D24"/>
  <c r="E20"/>
  <c r="E22" s="1"/>
  <c r="E21"/>
  <c r="D20"/>
  <c r="D22" s="1"/>
  <c r="F88" l="1"/>
  <c r="G85"/>
  <c r="E91"/>
  <c r="E89"/>
  <c r="E90" s="1"/>
  <c r="E73"/>
  <c r="E67"/>
  <c r="E65"/>
  <c r="E66" s="1"/>
  <c r="F64"/>
  <c r="G61"/>
  <c r="I36"/>
  <c r="I39" s="1"/>
  <c r="H42"/>
  <c r="H40"/>
  <c r="H41" s="1"/>
  <c r="G42"/>
  <c r="G48" s="1"/>
  <c r="G40"/>
  <c r="G41" s="1"/>
  <c r="J36"/>
  <c r="F97" l="1"/>
  <c r="F91"/>
  <c r="F89"/>
  <c r="F90" s="1"/>
  <c r="H85"/>
  <c r="G88"/>
  <c r="E94"/>
  <c r="E93"/>
  <c r="E95" s="1"/>
  <c r="E97"/>
  <c r="F73"/>
  <c r="F67"/>
  <c r="F65"/>
  <c r="F66" s="1"/>
  <c r="H61"/>
  <c r="G64"/>
  <c r="E70"/>
  <c r="E69"/>
  <c r="E71" s="1"/>
  <c r="H45"/>
  <c r="H44"/>
  <c r="H46" s="1"/>
  <c r="H48"/>
  <c r="I42"/>
  <c r="I40"/>
  <c r="I41" s="1"/>
  <c r="K36"/>
  <c r="K39" s="1"/>
  <c r="J39"/>
  <c r="G45"/>
  <c r="G44"/>
  <c r="G46" s="1"/>
  <c r="F94" l="1"/>
  <c r="F93"/>
  <c r="F95" s="1"/>
  <c r="H88"/>
  <c r="I85"/>
  <c r="G97"/>
  <c r="G91"/>
  <c r="G89"/>
  <c r="G90" s="1"/>
  <c r="H64"/>
  <c r="I61"/>
  <c r="G73"/>
  <c r="G67"/>
  <c r="G65"/>
  <c r="G66" s="1"/>
  <c r="F70"/>
  <c r="F69"/>
  <c r="F71" s="1"/>
  <c r="J42"/>
  <c r="J40"/>
  <c r="J41" s="1"/>
  <c r="I44"/>
  <c r="I46" s="1"/>
  <c r="I45"/>
  <c r="K40"/>
  <c r="K41" s="1"/>
  <c r="K42"/>
  <c r="K48" s="1"/>
  <c r="I48"/>
  <c r="I88" l="1"/>
  <c r="J85"/>
  <c r="G94"/>
  <c r="G93"/>
  <c r="G95" s="1"/>
  <c r="H97"/>
  <c r="H91"/>
  <c r="H89"/>
  <c r="H90" s="1"/>
  <c r="H73"/>
  <c r="H67"/>
  <c r="H65"/>
  <c r="H66" s="1"/>
  <c r="I64"/>
  <c r="J61"/>
  <c r="G70"/>
  <c r="G69"/>
  <c r="G71" s="1"/>
  <c r="J44"/>
  <c r="J46" s="1"/>
  <c r="J45"/>
  <c r="K44"/>
  <c r="K46" s="1"/>
  <c r="K45"/>
  <c r="J48"/>
  <c r="I97" l="1"/>
  <c r="I91"/>
  <c r="I89"/>
  <c r="I90" s="1"/>
  <c r="H94"/>
  <c r="H93"/>
  <c r="H95" s="1"/>
  <c r="J88"/>
  <c r="K85"/>
  <c r="K88" s="1"/>
  <c r="I73"/>
  <c r="I67"/>
  <c r="I65"/>
  <c r="I66" s="1"/>
  <c r="J64"/>
  <c r="K61"/>
  <c r="K64" s="1"/>
  <c r="H70"/>
  <c r="H69"/>
  <c r="H71" s="1"/>
  <c r="I94" l="1"/>
  <c r="I93"/>
  <c r="I95" s="1"/>
  <c r="J97"/>
  <c r="J91"/>
  <c r="J89"/>
  <c r="J90" s="1"/>
  <c r="K91"/>
  <c r="K89"/>
  <c r="K90" s="1"/>
  <c r="J73"/>
  <c r="J67"/>
  <c r="J65"/>
  <c r="J66" s="1"/>
  <c r="K67"/>
  <c r="K73" s="1"/>
  <c r="K65"/>
  <c r="K66" s="1"/>
  <c r="I70"/>
  <c r="I69"/>
  <c r="I71" s="1"/>
  <c r="K94" l="1"/>
  <c r="K93"/>
  <c r="K95" s="1"/>
  <c r="J94"/>
  <c r="J93"/>
  <c r="J95" s="1"/>
  <c r="K97"/>
  <c r="K70"/>
  <c r="K69"/>
  <c r="K71" s="1"/>
  <c r="J70"/>
  <c r="J69"/>
  <c r="J71" s="1"/>
</calcChain>
</file>

<file path=xl/sharedStrings.xml><?xml version="1.0" encoding="utf-8"?>
<sst xmlns="http://schemas.openxmlformats.org/spreadsheetml/2006/main" count="164" uniqueCount="33">
  <si>
    <t>Compressor selected</t>
  </si>
  <si>
    <t>LT-XE</t>
  </si>
  <si>
    <t>Screw Displacement @ 50 Hz</t>
  </si>
  <si>
    <t>m3/h</t>
  </si>
  <si>
    <t>Eff vol</t>
  </si>
  <si>
    <t>Volumetric flow</t>
  </si>
  <si>
    <t>Inlet Conditions</t>
  </si>
  <si>
    <t>Tin</t>
  </si>
  <si>
    <t>°C</t>
  </si>
  <si>
    <t>Pin at skid flange</t>
  </si>
  <si>
    <t>bar abs</t>
  </si>
  <si>
    <t>delta P</t>
  </si>
  <si>
    <t>mbar</t>
  </si>
  <si>
    <t>Pin at comp flange</t>
  </si>
  <si>
    <t>Inlet Gas density</t>
  </si>
  <si>
    <t>kg/m3</t>
  </si>
  <si>
    <t>Mass Flow per comp.</t>
  </si>
  <si>
    <t>g/s</t>
  </si>
  <si>
    <t>Pout at comp flange</t>
  </si>
  <si>
    <t>bars</t>
  </si>
  <si>
    <t>dP</t>
  </si>
  <si>
    <t>Pout at skid flange</t>
  </si>
  <si>
    <t>Internal Pressure Ratio</t>
  </si>
  <si>
    <t>Skid Pressure Ratio</t>
  </si>
  <si>
    <t>gamma</t>
  </si>
  <si>
    <t>Expected Iso efficiency</t>
  </si>
  <si>
    <t>Expected Power cunsomption</t>
  </si>
  <si>
    <t>kW</t>
  </si>
  <si>
    <t>Vi</t>
  </si>
  <si>
    <t>LP STAGE</t>
  </si>
  <si>
    <t>HP STAGE from 3,3</t>
  </si>
  <si>
    <t>HP STAGE from 4</t>
  </si>
  <si>
    <t>HP STAGE from 5,6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</si>
</sst>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2" fillId="2" borderId="3" xfId="0" applyFont="1" applyFill="1" applyBorder="1"/>
    <xf numFmtId="0" fontId="0" fillId="2" borderId="3" xfId="0" applyFill="1" applyBorder="1"/>
    <xf numFmtId="0" fontId="0" fillId="4" borderId="0" xfId="0" applyFill="1"/>
    <xf numFmtId="0" fontId="0" fillId="3" borderId="2" xfId="0" applyFill="1" applyBorder="1" applyAlignment="1">
      <alignment horizontal="center"/>
    </xf>
    <xf numFmtId="9" fontId="0" fillId="3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43" fontId="0" fillId="2" borderId="4" xfId="1" applyFont="1" applyFill="1" applyBorder="1" applyAlignment="1">
      <alignment horizontal="center"/>
    </xf>
    <xf numFmtId="0" fontId="2" fillId="2" borderId="5" xfId="0" applyFont="1" applyFill="1" applyBorder="1"/>
    <xf numFmtId="0" fontId="0" fillId="2" borderId="5" xfId="0" applyFill="1" applyBorder="1"/>
    <xf numFmtId="164" fontId="0" fillId="3" borderId="2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97"/>
  <sheetViews>
    <sheetView tabSelected="1" workbookViewId="0">
      <selection activeCell="I78" sqref="I1:K1048576"/>
    </sheetView>
  </sheetViews>
  <sheetFormatPr defaultRowHeight="15"/>
  <cols>
    <col min="1" max="1" width="9.140625" style="1"/>
    <col min="2" max="2" width="35" style="1" customWidth="1"/>
    <col min="3" max="3" width="9.7109375" style="1" customWidth="1"/>
    <col min="4" max="4" width="11.85546875" style="1" bestFit="1" customWidth="1"/>
    <col min="5" max="7" width="9.140625" style="1"/>
    <col min="8" max="8" width="11.85546875" style="1" customWidth="1"/>
    <col min="9" max="11" width="11.7109375" style="1" customWidth="1"/>
    <col min="12" max="16384" width="9.140625" style="1"/>
  </cols>
  <sheetData>
    <row r="2" spans="2:11" ht="15.75" thickBot="1">
      <c r="B2" s="16" t="s">
        <v>29</v>
      </c>
      <c r="C2" s="17"/>
      <c r="D2" s="17"/>
      <c r="E2" s="17"/>
      <c r="F2" s="17"/>
      <c r="G2" s="17"/>
      <c r="H2" s="17"/>
      <c r="I2" s="17"/>
      <c r="J2" s="17"/>
      <c r="K2" s="17"/>
    </row>
    <row r="4" spans="2:11">
      <c r="B4" s="1" t="s">
        <v>0</v>
      </c>
      <c r="D4" s="2" t="s">
        <v>1</v>
      </c>
      <c r="E4" s="2" t="s">
        <v>1</v>
      </c>
      <c r="F4" s="2" t="s">
        <v>1</v>
      </c>
      <c r="G4" s="2" t="s">
        <v>1</v>
      </c>
      <c r="H4" s="2" t="s">
        <v>1</v>
      </c>
      <c r="I4" s="2" t="s">
        <v>1</v>
      </c>
      <c r="J4" s="2" t="s">
        <v>1</v>
      </c>
      <c r="K4" s="2" t="s">
        <v>1</v>
      </c>
    </row>
    <row r="5" spans="2:11">
      <c r="B5" s="1" t="s">
        <v>2</v>
      </c>
      <c r="C5" s="1" t="s">
        <v>3</v>
      </c>
      <c r="D5" s="6">
        <v>7110</v>
      </c>
      <c r="E5" s="6">
        <v>7110</v>
      </c>
      <c r="F5" s="6">
        <v>7110</v>
      </c>
      <c r="G5" s="6">
        <v>7110</v>
      </c>
      <c r="H5" s="6">
        <v>7110</v>
      </c>
      <c r="I5" s="6">
        <v>7110</v>
      </c>
      <c r="J5" s="6">
        <v>7110</v>
      </c>
      <c r="K5" s="6">
        <v>7110</v>
      </c>
    </row>
    <row r="6" spans="2:11">
      <c r="B6" s="1" t="s">
        <v>4</v>
      </c>
      <c r="D6" s="7">
        <v>0.86</v>
      </c>
      <c r="E6" s="7">
        <v>0.86</v>
      </c>
      <c r="F6" s="7">
        <v>0.86</v>
      </c>
      <c r="G6" s="7">
        <v>0.86</v>
      </c>
      <c r="H6" s="7">
        <v>0.86</v>
      </c>
      <c r="I6" s="7">
        <v>0.86</v>
      </c>
      <c r="J6" s="7">
        <v>0.86</v>
      </c>
      <c r="K6" s="7">
        <v>0.86</v>
      </c>
    </row>
    <row r="7" spans="2:11">
      <c r="B7" s="1" t="s">
        <v>5</v>
      </c>
      <c r="C7" s="1" t="s">
        <v>3</v>
      </c>
      <c r="D7" s="8">
        <f>D5*D6</f>
        <v>6114.5999999999995</v>
      </c>
      <c r="E7" s="8">
        <f>E5*E6</f>
        <v>6114.5999999999995</v>
      </c>
      <c r="F7" s="8">
        <f t="shared" ref="F7:K7" si="0">F5*F6</f>
        <v>6114.5999999999995</v>
      </c>
      <c r="G7" s="8">
        <f t="shared" si="0"/>
        <v>6114.5999999999995</v>
      </c>
      <c r="H7" s="8">
        <f t="shared" si="0"/>
        <v>6114.5999999999995</v>
      </c>
      <c r="I7" s="8">
        <f t="shared" si="0"/>
        <v>6114.5999999999995</v>
      </c>
      <c r="J7" s="8">
        <f t="shared" si="0"/>
        <v>6114.5999999999995</v>
      </c>
      <c r="K7" s="8">
        <f t="shared" si="0"/>
        <v>6114.5999999999995</v>
      </c>
    </row>
    <row r="8" spans="2:11">
      <c r="B8" s="1" t="s">
        <v>28</v>
      </c>
      <c r="D8" s="9">
        <v>1.8</v>
      </c>
      <c r="E8" s="9">
        <v>2</v>
      </c>
      <c r="F8" s="9">
        <v>2.2000000000000002</v>
      </c>
      <c r="G8" s="9">
        <v>2.6</v>
      </c>
      <c r="H8" s="9">
        <v>3</v>
      </c>
      <c r="I8" s="9">
        <v>3.6</v>
      </c>
      <c r="J8" s="9">
        <v>4.8</v>
      </c>
      <c r="K8" s="9">
        <v>5.5</v>
      </c>
    </row>
    <row r="9" spans="2:11" ht="7.5" customHeight="1">
      <c r="D9" s="8"/>
      <c r="E9" s="8"/>
      <c r="F9" s="8"/>
      <c r="G9" s="8"/>
      <c r="H9" s="8"/>
      <c r="I9" s="8"/>
      <c r="J9" s="8"/>
      <c r="K9" s="8"/>
    </row>
    <row r="10" spans="2:11">
      <c r="B10" s="3" t="s">
        <v>6</v>
      </c>
      <c r="C10" s="4"/>
      <c r="D10" s="10"/>
      <c r="E10" s="10"/>
      <c r="F10" s="10"/>
      <c r="G10" s="10"/>
      <c r="H10" s="10"/>
      <c r="I10" s="10"/>
      <c r="J10" s="10"/>
      <c r="K10" s="10"/>
    </row>
    <row r="11" spans="2:11">
      <c r="B11" s="1" t="s">
        <v>7</v>
      </c>
      <c r="C11" s="1" t="s">
        <v>8</v>
      </c>
      <c r="D11" s="8">
        <v>20</v>
      </c>
      <c r="E11" s="8">
        <v>20</v>
      </c>
      <c r="F11" s="8">
        <v>20</v>
      </c>
      <c r="G11" s="8">
        <v>20</v>
      </c>
      <c r="H11" s="8">
        <v>20</v>
      </c>
      <c r="I11" s="8">
        <v>20</v>
      </c>
      <c r="J11" s="8">
        <v>20</v>
      </c>
      <c r="K11" s="8">
        <v>20</v>
      </c>
    </row>
    <row r="12" spans="2:11">
      <c r="B12" s="5" t="s">
        <v>9</v>
      </c>
      <c r="C12" s="5" t="s">
        <v>10</v>
      </c>
      <c r="D12" s="6">
        <v>1.05</v>
      </c>
      <c r="E12" s="6">
        <v>1.05</v>
      </c>
      <c r="F12" s="6">
        <v>1.05</v>
      </c>
      <c r="G12" s="6">
        <v>1.05</v>
      </c>
      <c r="H12" s="6">
        <v>1.05</v>
      </c>
      <c r="I12" s="6">
        <v>1.05</v>
      </c>
      <c r="J12" s="6">
        <v>1.05</v>
      </c>
      <c r="K12" s="6">
        <v>1.05</v>
      </c>
    </row>
    <row r="13" spans="2:11">
      <c r="B13" s="1" t="s">
        <v>24</v>
      </c>
      <c r="D13" s="11">
        <v>1.1000000000000001</v>
      </c>
      <c r="E13" s="11">
        <v>1.1000000000000001</v>
      </c>
      <c r="F13" s="11">
        <v>1.1000000000000001</v>
      </c>
      <c r="G13" s="11">
        <v>1.1000000000000001</v>
      </c>
      <c r="H13" s="11">
        <v>1.1000000000000001</v>
      </c>
      <c r="I13" s="11">
        <v>1.1000000000000001</v>
      </c>
      <c r="J13" s="11">
        <v>1.1000000000000001</v>
      </c>
      <c r="K13" s="11">
        <v>1.1000000000000001</v>
      </c>
    </row>
    <row r="14" spans="2:11">
      <c r="B14" s="1" t="s">
        <v>11</v>
      </c>
      <c r="C14" s="1" t="s">
        <v>12</v>
      </c>
      <c r="D14" s="6">
        <v>50</v>
      </c>
      <c r="E14" s="6">
        <v>50</v>
      </c>
      <c r="F14" s="6">
        <v>50</v>
      </c>
      <c r="G14" s="6">
        <v>50</v>
      </c>
      <c r="H14" s="6">
        <v>50</v>
      </c>
      <c r="I14" s="6">
        <v>50</v>
      </c>
      <c r="J14" s="6">
        <v>50</v>
      </c>
      <c r="K14" s="6">
        <v>50</v>
      </c>
    </row>
    <row r="15" spans="2:11">
      <c r="B15" s="1" t="s">
        <v>13</v>
      </c>
      <c r="C15" s="1" t="s">
        <v>10</v>
      </c>
      <c r="D15" s="8">
        <f>D12-D14/1000</f>
        <v>1</v>
      </c>
      <c r="E15" s="8">
        <f>E12-E14/1000</f>
        <v>1</v>
      </c>
      <c r="F15" s="8">
        <f t="shared" ref="F15:K15" si="1">F12-F14/1000</f>
        <v>1</v>
      </c>
      <c r="G15" s="8">
        <f t="shared" si="1"/>
        <v>1</v>
      </c>
      <c r="H15" s="8">
        <f t="shared" si="1"/>
        <v>1</v>
      </c>
      <c r="I15" s="8">
        <f t="shared" si="1"/>
        <v>1</v>
      </c>
      <c r="J15" s="8">
        <f t="shared" si="1"/>
        <v>1</v>
      </c>
      <c r="K15" s="8">
        <f t="shared" si="1"/>
        <v>1</v>
      </c>
    </row>
    <row r="16" spans="2:11">
      <c r="B16" s="1" t="s">
        <v>14</v>
      </c>
      <c r="C16" s="1" t="s">
        <v>15</v>
      </c>
      <c r="D16" s="12">
        <f>1.27581621531631*D15*273.15/(D11+273.15)*4/28.958600656</f>
        <v>0.16420328579307866</v>
      </c>
      <c r="E16" s="12">
        <f>1.27581621531631*E15*273.15/(E11+273.15)*4/28.958600656</f>
        <v>0.16420328579307866</v>
      </c>
      <c r="F16" s="12">
        <f t="shared" ref="F16:K16" si="2">1.27581621531631*F15*273.15/(F11+273.15)*4/28.958600656</f>
        <v>0.16420328579307866</v>
      </c>
      <c r="G16" s="12">
        <f t="shared" si="2"/>
        <v>0.16420328579307866</v>
      </c>
      <c r="H16" s="12">
        <f t="shared" si="2"/>
        <v>0.16420328579307866</v>
      </c>
      <c r="I16" s="12">
        <f t="shared" si="2"/>
        <v>0.16420328579307866</v>
      </c>
      <c r="J16" s="12">
        <f t="shared" si="2"/>
        <v>0.16420328579307866</v>
      </c>
      <c r="K16" s="12">
        <f t="shared" si="2"/>
        <v>0.16420328579307866</v>
      </c>
    </row>
    <row r="17" spans="2:11">
      <c r="B17" s="1" t="s">
        <v>16</v>
      </c>
      <c r="C17" s="1" t="s">
        <v>17</v>
      </c>
      <c r="D17" s="12">
        <f>D7/3.6*D16</f>
        <v>278.89928091954408</v>
      </c>
      <c r="E17" s="12">
        <f>E7/3.6*E16</f>
        <v>278.89928091954408</v>
      </c>
      <c r="F17" s="12">
        <f t="shared" ref="F17:K17" si="3">F7/3.6*F16</f>
        <v>278.89928091954408</v>
      </c>
      <c r="G17" s="12">
        <f t="shared" si="3"/>
        <v>278.89928091954408</v>
      </c>
      <c r="H17" s="12">
        <f t="shared" si="3"/>
        <v>278.89928091954408</v>
      </c>
      <c r="I17" s="12">
        <f t="shared" si="3"/>
        <v>278.89928091954408</v>
      </c>
      <c r="J17" s="12">
        <f t="shared" si="3"/>
        <v>278.89928091954408</v>
      </c>
      <c r="K17" s="12">
        <f t="shared" si="3"/>
        <v>278.89928091954408</v>
      </c>
    </row>
    <row r="18" spans="2:11">
      <c r="B18" s="1" t="s">
        <v>18</v>
      </c>
      <c r="C18" s="1" t="s">
        <v>19</v>
      </c>
      <c r="D18" s="13">
        <f>D15*D8^D13</f>
        <v>1.9089728669052337</v>
      </c>
      <c r="E18" s="13">
        <f>E15*E8^E13</f>
        <v>2.1435469250725863</v>
      </c>
      <c r="F18" s="13">
        <f t="shared" ref="F18:K18" si="4">F15*F8^F13</f>
        <v>2.3804822576003546</v>
      </c>
      <c r="G18" s="13">
        <f t="shared" si="4"/>
        <v>2.8606892420756478</v>
      </c>
      <c r="H18" s="13">
        <f t="shared" si="4"/>
        <v>3.3483695221017138</v>
      </c>
      <c r="I18" s="13">
        <f t="shared" si="4"/>
        <v>4.0919729189017131</v>
      </c>
      <c r="J18" s="13">
        <f t="shared" si="4"/>
        <v>5.6152017029284496</v>
      </c>
      <c r="K18" s="13">
        <f t="shared" si="4"/>
        <v>6.5222727824529061</v>
      </c>
    </row>
    <row r="19" spans="2:11">
      <c r="B19" s="1" t="s">
        <v>20</v>
      </c>
      <c r="C19" s="1" t="s">
        <v>12</v>
      </c>
      <c r="D19" s="6">
        <v>50</v>
      </c>
      <c r="E19" s="6">
        <v>50</v>
      </c>
      <c r="F19" s="6">
        <v>50</v>
      </c>
      <c r="G19" s="6">
        <v>50</v>
      </c>
      <c r="H19" s="6">
        <v>50</v>
      </c>
      <c r="I19" s="6">
        <v>50</v>
      </c>
      <c r="J19" s="6">
        <v>50</v>
      </c>
      <c r="K19" s="6">
        <v>50</v>
      </c>
    </row>
    <row r="20" spans="2:11">
      <c r="B20" s="5" t="s">
        <v>21</v>
      </c>
      <c r="C20" s="5" t="s">
        <v>19</v>
      </c>
      <c r="D20" s="14">
        <f>D18-D19/1000</f>
        <v>1.8589728669052337</v>
      </c>
      <c r="E20" s="14">
        <f>E18-E19/1000</f>
        <v>2.0935469250725864</v>
      </c>
      <c r="F20" s="14">
        <f t="shared" ref="F20:K20" si="5">F18-F19/1000</f>
        <v>2.3304822576003548</v>
      </c>
      <c r="G20" s="14">
        <f t="shared" si="5"/>
        <v>2.810689242075648</v>
      </c>
      <c r="H20" s="14">
        <f t="shared" si="5"/>
        <v>3.298369522101714</v>
      </c>
      <c r="I20" s="14">
        <f t="shared" si="5"/>
        <v>4.0419729189017133</v>
      </c>
      <c r="J20" s="14">
        <f t="shared" si="5"/>
        <v>5.5652017029284497</v>
      </c>
      <c r="K20" s="14">
        <f t="shared" si="5"/>
        <v>6.4722727824529063</v>
      </c>
    </row>
    <row r="21" spans="2:11">
      <c r="B21" s="1" t="s">
        <v>22</v>
      </c>
      <c r="D21" s="12">
        <f>D18/D15</f>
        <v>1.9089728669052337</v>
      </c>
      <c r="E21" s="12">
        <f>E18/E15</f>
        <v>2.1435469250725863</v>
      </c>
      <c r="F21" s="12">
        <f t="shared" ref="F21:K21" si="6">F18/F15</f>
        <v>2.3804822576003546</v>
      </c>
      <c r="G21" s="12">
        <f t="shared" si="6"/>
        <v>2.8606892420756478</v>
      </c>
      <c r="H21" s="12">
        <f t="shared" si="6"/>
        <v>3.3483695221017138</v>
      </c>
      <c r="I21" s="12">
        <f t="shared" si="6"/>
        <v>4.0919729189017131</v>
      </c>
      <c r="J21" s="12">
        <f t="shared" si="6"/>
        <v>5.6152017029284496</v>
      </c>
      <c r="K21" s="12">
        <f t="shared" si="6"/>
        <v>6.5222727824529061</v>
      </c>
    </row>
    <row r="22" spans="2:11">
      <c r="B22" s="1" t="s">
        <v>23</v>
      </c>
      <c r="D22" s="12">
        <f>D20/D12</f>
        <v>1.7704503494335557</v>
      </c>
      <c r="E22" s="12">
        <f>E20/E12</f>
        <v>1.9938542143548441</v>
      </c>
      <c r="F22" s="12">
        <f t="shared" ref="F22:K22" si="7">F20/F12</f>
        <v>2.2195069120003379</v>
      </c>
      <c r="G22" s="12">
        <f t="shared" si="7"/>
        <v>2.6768468972149027</v>
      </c>
      <c r="H22" s="12">
        <f t="shared" si="7"/>
        <v>3.1413043067635371</v>
      </c>
      <c r="I22" s="12">
        <f t="shared" si="7"/>
        <v>3.8494980180016314</v>
      </c>
      <c r="J22" s="12">
        <f t="shared" si="7"/>
        <v>5.3001920980270949</v>
      </c>
      <c r="K22" s="12">
        <f t="shared" si="7"/>
        <v>6.1640693166218155</v>
      </c>
    </row>
    <row r="23" spans="2:11">
      <c r="B23" s="1" t="s">
        <v>25</v>
      </c>
      <c r="D23" s="7">
        <v>0.55000000000000004</v>
      </c>
      <c r="E23" s="7">
        <v>0.55000000000000004</v>
      </c>
      <c r="F23" s="7">
        <v>0.55000000000000004</v>
      </c>
      <c r="G23" s="7">
        <v>0.55000000000000004</v>
      </c>
      <c r="H23" s="7">
        <v>0.55000000000000004</v>
      </c>
      <c r="I23" s="7">
        <v>0.55000000000000004</v>
      </c>
      <c r="J23" s="7">
        <v>0.55000000000000004</v>
      </c>
      <c r="K23" s="7">
        <v>0.55000000000000004</v>
      </c>
    </row>
    <row r="24" spans="2:11">
      <c r="B24" s="1" t="s">
        <v>26</v>
      </c>
      <c r="C24" s="1" t="s">
        <v>27</v>
      </c>
      <c r="D24" s="15">
        <f>D15* 10^5*D7/3600*LN(D18/D15)/1000</f>
        <v>109.81912153698741</v>
      </c>
      <c r="E24" s="15">
        <f>E15* 10^5*E7/3600*LN(E18/E15)/1000</f>
        <v>129.50415347991739</v>
      </c>
      <c r="F24" s="15">
        <f t="shared" ref="F24:K24" si="8">F15* 10^5*F7/3600*LN(F18/F15)/1000</f>
        <v>147.31143092365846</v>
      </c>
      <c r="G24" s="15">
        <f t="shared" si="8"/>
        <v>178.52298083170109</v>
      </c>
      <c r="H24" s="15">
        <f t="shared" si="8"/>
        <v>205.2592269533063</v>
      </c>
      <c r="I24" s="15">
        <f t="shared" si="8"/>
        <v>239.32327501690477</v>
      </c>
      <c r="J24" s="15">
        <f t="shared" si="8"/>
        <v>293.07235502343326</v>
      </c>
      <c r="K24" s="15">
        <f t="shared" si="8"/>
        <v>318.5066098133662</v>
      </c>
    </row>
    <row r="26" spans="2:11" ht="15.75" thickBot="1">
      <c r="B26" s="16" t="s">
        <v>30</v>
      </c>
      <c r="C26" s="17"/>
      <c r="D26" s="17"/>
      <c r="E26" s="17"/>
      <c r="F26" s="17"/>
      <c r="G26" s="17"/>
      <c r="H26" s="17"/>
      <c r="I26" s="17"/>
      <c r="J26" s="17"/>
      <c r="K26" s="17"/>
    </row>
    <row r="28" spans="2:11">
      <c r="B28" s="1" t="s">
        <v>0</v>
      </c>
      <c r="D28" s="2" t="s">
        <v>1</v>
      </c>
      <c r="E28" s="2" t="s">
        <v>1</v>
      </c>
      <c r="F28" s="2" t="s">
        <v>1</v>
      </c>
      <c r="G28" s="2" t="s">
        <v>1</v>
      </c>
      <c r="H28" s="2" t="s">
        <v>1</v>
      </c>
      <c r="I28" s="2" t="s">
        <v>1</v>
      </c>
      <c r="J28" s="2" t="s">
        <v>1</v>
      </c>
      <c r="K28" s="2" t="s">
        <v>1</v>
      </c>
    </row>
    <row r="29" spans="2:11">
      <c r="B29" s="1" t="s">
        <v>2</v>
      </c>
      <c r="C29" s="1" t="s">
        <v>3</v>
      </c>
      <c r="D29" s="6">
        <v>7110</v>
      </c>
      <c r="E29" s="6">
        <v>7110</v>
      </c>
      <c r="F29" s="6">
        <v>7110</v>
      </c>
      <c r="G29" s="6">
        <v>7110</v>
      </c>
      <c r="H29" s="6">
        <v>7110</v>
      </c>
      <c r="I29" s="6">
        <v>7110</v>
      </c>
      <c r="J29" s="6">
        <v>7110</v>
      </c>
      <c r="K29" s="6">
        <v>7110</v>
      </c>
    </row>
    <row r="30" spans="2:11">
      <c r="B30" s="1" t="s">
        <v>4</v>
      </c>
      <c r="D30" s="7">
        <v>0.86</v>
      </c>
      <c r="E30" s="7">
        <v>0.86</v>
      </c>
      <c r="F30" s="7">
        <v>0.86</v>
      </c>
      <c r="G30" s="7">
        <v>0.86</v>
      </c>
      <c r="H30" s="7">
        <v>0.86</v>
      </c>
      <c r="I30" s="7">
        <v>0.86</v>
      </c>
      <c r="J30" s="7">
        <v>0.86</v>
      </c>
      <c r="K30" s="7">
        <v>0.86</v>
      </c>
    </row>
    <row r="31" spans="2:11">
      <c r="B31" s="1" t="s">
        <v>5</v>
      </c>
      <c r="C31" s="1" t="s">
        <v>3</v>
      </c>
      <c r="D31" s="8">
        <f>D29*D30</f>
        <v>6114.5999999999995</v>
      </c>
      <c r="E31" s="8">
        <f>E29*E30</f>
        <v>6114.5999999999995</v>
      </c>
      <c r="F31" s="8">
        <f t="shared" ref="F31" si="9">F29*F30</f>
        <v>6114.5999999999995</v>
      </c>
      <c r="G31" s="8">
        <f t="shared" ref="G31" si="10">G29*G30</f>
        <v>6114.5999999999995</v>
      </c>
      <c r="H31" s="8">
        <f t="shared" ref="H31" si="11">H29*H30</f>
        <v>6114.5999999999995</v>
      </c>
      <c r="I31" s="8">
        <f t="shared" ref="I31" si="12">I29*I30</f>
        <v>6114.5999999999995</v>
      </c>
      <c r="J31" s="8">
        <f t="shared" ref="J31" si="13">J29*J30</f>
        <v>6114.5999999999995</v>
      </c>
      <c r="K31" s="8">
        <f t="shared" ref="K31" si="14">K29*K30</f>
        <v>6114.5999999999995</v>
      </c>
    </row>
    <row r="32" spans="2:11">
      <c r="B32" s="1" t="s">
        <v>28</v>
      </c>
      <c r="D32" s="9">
        <v>1.8</v>
      </c>
      <c r="E32" s="9">
        <v>2</v>
      </c>
      <c r="F32" s="9">
        <v>2.2000000000000002</v>
      </c>
      <c r="G32" s="9">
        <v>2.6</v>
      </c>
      <c r="H32" s="9">
        <v>3</v>
      </c>
      <c r="I32" s="9">
        <v>3.6</v>
      </c>
      <c r="J32" s="9">
        <v>4.8</v>
      </c>
      <c r="K32" s="9">
        <v>5.5</v>
      </c>
    </row>
    <row r="33" spans="2:11">
      <c r="D33" s="8"/>
      <c r="E33" s="8"/>
      <c r="F33" s="8"/>
      <c r="G33" s="8"/>
      <c r="H33" s="8"/>
      <c r="I33" s="8"/>
      <c r="J33" s="8"/>
      <c r="K33" s="8"/>
    </row>
    <row r="34" spans="2:11">
      <c r="B34" s="3" t="s">
        <v>6</v>
      </c>
      <c r="C34" s="4"/>
      <c r="D34" s="10"/>
      <c r="E34" s="10"/>
      <c r="F34" s="10"/>
      <c r="G34" s="10"/>
      <c r="H34" s="10"/>
      <c r="I34" s="10"/>
      <c r="J34" s="10"/>
      <c r="K34" s="10"/>
    </row>
    <row r="35" spans="2:11">
      <c r="B35" s="1" t="s">
        <v>7</v>
      </c>
      <c r="C35" s="1" t="s">
        <v>8</v>
      </c>
      <c r="D35" s="8">
        <v>20</v>
      </c>
      <c r="E35" s="8">
        <v>20</v>
      </c>
      <c r="F35" s="8">
        <v>20</v>
      </c>
      <c r="G35" s="8">
        <v>20</v>
      </c>
      <c r="H35" s="8">
        <v>20</v>
      </c>
      <c r="I35" s="8">
        <v>20</v>
      </c>
      <c r="J35" s="8">
        <v>20</v>
      </c>
      <c r="K35" s="8">
        <v>20</v>
      </c>
    </row>
    <row r="36" spans="2:11">
      <c r="B36" s="5" t="s">
        <v>9</v>
      </c>
      <c r="C36" s="5" t="s">
        <v>10</v>
      </c>
      <c r="D36" s="18">
        <f>H20</f>
        <v>3.298369522101714</v>
      </c>
      <c r="E36" s="18">
        <f>D36</f>
        <v>3.298369522101714</v>
      </c>
      <c r="F36" s="18">
        <f t="shared" ref="F36:K36" si="15">E36</f>
        <v>3.298369522101714</v>
      </c>
      <c r="G36" s="18">
        <f t="shared" si="15"/>
        <v>3.298369522101714</v>
      </c>
      <c r="H36" s="18">
        <f t="shared" si="15"/>
        <v>3.298369522101714</v>
      </c>
      <c r="I36" s="18">
        <f t="shared" si="15"/>
        <v>3.298369522101714</v>
      </c>
      <c r="J36" s="18">
        <f t="shared" si="15"/>
        <v>3.298369522101714</v>
      </c>
      <c r="K36" s="18">
        <f t="shared" si="15"/>
        <v>3.298369522101714</v>
      </c>
    </row>
    <row r="37" spans="2:11">
      <c r="B37" s="1" t="s">
        <v>24</v>
      </c>
      <c r="D37" s="11">
        <v>1.1000000000000001</v>
      </c>
      <c r="E37" s="11">
        <v>1.1000000000000001</v>
      </c>
      <c r="F37" s="11">
        <v>1.1000000000000001</v>
      </c>
      <c r="G37" s="11">
        <v>1.1000000000000001</v>
      </c>
      <c r="H37" s="11">
        <v>1.1000000000000001</v>
      </c>
      <c r="I37" s="11">
        <v>1.1000000000000001</v>
      </c>
      <c r="J37" s="11">
        <v>1.1000000000000001</v>
      </c>
      <c r="K37" s="11">
        <v>1.1000000000000001</v>
      </c>
    </row>
    <row r="38" spans="2:11">
      <c r="B38" s="1" t="s">
        <v>11</v>
      </c>
      <c r="C38" s="1" t="s">
        <v>12</v>
      </c>
      <c r="D38" s="6">
        <v>50</v>
      </c>
      <c r="E38" s="6">
        <v>50</v>
      </c>
      <c r="F38" s="6">
        <v>50</v>
      </c>
      <c r="G38" s="6">
        <v>50</v>
      </c>
      <c r="H38" s="6">
        <v>50</v>
      </c>
      <c r="I38" s="6">
        <v>50</v>
      </c>
      <c r="J38" s="6">
        <v>50</v>
      </c>
      <c r="K38" s="6">
        <v>50</v>
      </c>
    </row>
    <row r="39" spans="2:11">
      <c r="B39" s="1" t="s">
        <v>13</v>
      </c>
      <c r="C39" s="1" t="s">
        <v>10</v>
      </c>
      <c r="D39" s="8">
        <f>D36-D38/1000</f>
        <v>3.2483695221017141</v>
      </c>
      <c r="E39" s="8">
        <f>E36-E38/1000</f>
        <v>3.2483695221017141</v>
      </c>
      <c r="F39" s="8">
        <f t="shared" ref="F39" si="16">F36-F38/1000</f>
        <v>3.2483695221017141</v>
      </c>
      <c r="G39" s="8">
        <f t="shared" ref="G39" si="17">G36-G38/1000</f>
        <v>3.2483695221017141</v>
      </c>
      <c r="H39" s="8">
        <f t="shared" ref="H39" si="18">H36-H38/1000</f>
        <v>3.2483695221017141</v>
      </c>
      <c r="I39" s="8">
        <f t="shared" ref="I39" si="19">I36-I38/1000</f>
        <v>3.2483695221017141</v>
      </c>
      <c r="J39" s="8">
        <f t="shared" ref="J39" si="20">J36-J38/1000</f>
        <v>3.2483695221017141</v>
      </c>
      <c r="K39" s="8">
        <f t="shared" ref="K39" si="21">K36-K38/1000</f>
        <v>3.2483695221017141</v>
      </c>
    </row>
    <row r="40" spans="2:11">
      <c r="B40" s="1" t="s">
        <v>14</v>
      </c>
      <c r="C40" s="1" t="s">
        <v>15</v>
      </c>
      <c r="D40" s="12">
        <f>1.27581621531631*D39*273.15/(D35+273.15)*4/28.958600656</f>
        <v>0.53339294899919421</v>
      </c>
      <c r="E40" s="12">
        <f>1.27581621531631*E39*273.15/(E35+273.15)*4/28.958600656</f>
        <v>0.53339294899919421</v>
      </c>
      <c r="F40" s="12">
        <f t="shared" ref="F40" si="22">1.27581621531631*F39*273.15/(F35+273.15)*4/28.958600656</f>
        <v>0.53339294899919421</v>
      </c>
      <c r="G40" s="12">
        <f t="shared" ref="G40" si="23">1.27581621531631*G39*273.15/(G35+273.15)*4/28.958600656</f>
        <v>0.53339294899919421</v>
      </c>
      <c r="H40" s="12">
        <f t="shared" ref="H40" si="24">1.27581621531631*H39*273.15/(H35+273.15)*4/28.958600656</f>
        <v>0.53339294899919421</v>
      </c>
      <c r="I40" s="12">
        <f t="shared" ref="I40" si="25">1.27581621531631*I39*273.15/(I35+273.15)*4/28.958600656</f>
        <v>0.53339294899919421</v>
      </c>
      <c r="J40" s="12">
        <f t="shared" ref="J40" si="26">1.27581621531631*J39*273.15/(J35+273.15)*4/28.958600656</f>
        <v>0.53339294899919421</v>
      </c>
      <c r="K40" s="12">
        <f t="shared" ref="K40" si="27">1.27581621531631*K39*273.15/(K35+273.15)*4/28.958600656</f>
        <v>0.53339294899919421</v>
      </c>
    </row>
    <row r="41" spans="2:11">
      <c r="B41" s="1" t="s">
        <v>16</v>
      </c>
      <c r="C41" s="1" t="s">
        <v>17</v>
      </c>
      <c r="D41" s="12">
        <f>D31/3.6*D40</f>
        <v>905.96792387513119</v>
      </c>
      <c r="E41" s="12">
        <f>E31/3.6*E40</f>
        <v>905.96792387513119</v>
      </c>
      <c r="F41" s="12">
        <f t="shared" ref="F41" si="28">F31/3.6*F40</f>
        <v>905.96792387513119</v>
      </c>
      <c r="G41" s="12">
        <f t="shared" ref="G41" si="29">G31/3.6*G40</f>
        <v>905.96792387513119</v>
      </c>
      <c r="H41" s="12">
        <f t="shared" ref="H41" si="30">H31/3.6*H40</f>
        <v>905.96792387513119</v>
      </c>
      <c r="I41" s="12">
        <f t="shared" ref="I41" si="31">I31/3.6*I40</f>
        <v>905.96792387513119</v>
      </c>
      <c r="J41" s="12">
        <f t="shared" ref="J41" si="32">J31/3.6*J40</f>
        <v>905.96792387513119</v>
      </c>
      <c r="K41" s="12">
        <f t="shared" ref="K41" si="33">K31/3.6*K40</f>
        <v>905.96792387513119</v>
      </c>
    </row>
    <row r="42" spans="2:11">
      <c r="B42" s="1" t="s">
        <v>18</v>
      </c>
      <c r="C42" s="1" t="s">
        <v>19</v>
      </c>
      <c r="D42" s="13">
        <f>D39*D32^D37</f>
        <v>6.201049279374093</v>
      </c>
      <c r="E42" s="13">
        <f>E39*E32^E37</f>
        <v>6.9630325006006357</v>
      </c>
      <c r="F42" s="13">
        <f t="shared" ref="F42:K42" si="34">F39*F32^F37</f>
        <v>7.7326860134928737</v>
      </c>
      <c r="G42" s="13">
        <f t="shared" si="34"/>
        <v>9.292575746162786</v>
      </c>
      <c r="H42" s="13">
        <f t="shared" si="34"/>
        <v>10.876741504329489</v>
      </c>
      <c r="I42" s="13">
        <f t="shared" si="34"/>
        <v>13.292240115025914</v>
      </c>
      <c r="J42" s="13">
        <f t="shared" si="34"/>
        <v>18.240250072246418</v>
      </c>
      <c r="K42" s="13">
        <f t="shared" si="34"/>
        <v>21.186752121353564</v>
      </c>
    </row>
    <row r="43" spans="2:11">
      <c r="B43" s="1" t="s">
        <v>20</v>
      </c>
      <c r="C43" s="1" t="s">
        <v>12</v>
      </c>
      <c r="D43" s="6">
        <v>50</v>
      </c>
      <c r="E43" s="6">
        <v>50</v>
      </c>
      <c r="F43" s="6">
        <v>50</v>
      </c>
      <c r="G43" s="6">
        <v>50</v>
      </c>
      <c r="H43" s="6">
        <v>50</v>
      </c>
      <c r="I43" s="6">
        <v>50</v>
      </c>
      <c r="J43" s="6">
        <v>50</v>
      </c>
      <c r="K43" s="6">
        <v>50</v>
      </c>
    </row>
    <row r="44" spans="2:11">
      <c r="B44" s="5" t="s">
        <v>21</v>
      </c>
      <c r="C44" s="5" t="s">
        <v>19</v>
      </c>
      <c r="D44" s="14">
        <f>D42-D43/1000</f>
        <v>6.1510492793740932</v>
      </c>
      <c r="E44" s="14">
        <f>E42-E43/1000</f>
        <v>6.9130325006006359</v>
      </c>
      <c r="F44" s="14">
        <f t="shared" ref="F44" si="35">F42-F43/1000</f>
        <v>7.6826860134928738</v>
      </c>
      <c r="G44" s="14">
        <f t="shared" ref="G44" si="36">G42-G43/1000</f>
        <v>9.2425757461627853</v>
      </c>
      <c r="H44" s="14">
        <f t="shared" ref="H44" si="37">H42-H43/1000</f>
        <v>10.826741504329489</v>
      </c>
      <c r="I44" s="14">
        <f t="shared" ref="I44" si="38">I42-I43/1000</f>
        <v>13.242240115025913</v>
      </c>
      <c r="J44" s="14">
        <f t="shared" ref="J44" si="39">J42-J43/1000</f>
        <v>18.190250072246418</v>
      </c>
      <c r="K44" s="14">
        <f t="shared" ref="K44" si="40">K42-K43/1000</f>
        <v>21.136752121353563</v>
      </c>
    </row>
    <row r="45" spans="2:11">
      <c r="B45" s="1" t="s">
        <v>22</v>
      </c>
      <c r="D45" s="12">
        <f>D42/D39</f>
        <v>1.9089728669052337</v>
      </c>
      <c r="E45" s="12">
        <f>E42/E39</f>
        <v>2.1435469250725863</v>
      </c>
      <c r="F45" s="12">
        <f t="shared" ref="F45:K45" si="41">F42/F39</f>
        <v>2.3804822576003546</v>
      </c>
      <c r="G45" s="12">
        <f t="shared" si="41"/>
        <v>2.8606892420756473</v>
      </c>
      <c r="H45" s="12">
        <f t="shared" si="41"/>
        <v>3.3483695221017138</v>
      </c>
      <c r="I45" s="12">
        <f t="shared" si="41"/>
        <v>4.0919729189017131</v>
      </c>
      <c r="J45" s="12">
        <f t="shared" si="41"/>
        <v>5.6152017029284496</v>
      </c>
      <c r="K45" s="12">
        <f t="shared" si="41"/>
        <v>6.5222727824529061</v>
      </c>
    </row>
    <row r="46" spans="2:11">
      <c r="B46" s="1" t="s">
        <v>23</v>
      </c>
      <c r="D46" s="12">
        <f>D44/D36</f>
        <v>1.8648757327392043</v>
      </c>
      <c r="E46" s="12">
        <f>E44/E36</f>
        <v>2.0958938815914312</v>
      </c>
      <c r="F46" s="12">
        <f t="shared" ref="F46:K46" si="42">F44/F36</f>
        <v>2.3292375102342939</v>
      </c>
      <c r="G46" s="12">
        <f t="shared" si="42"/>
        <v>2.8021650346421572</v>
      </c>
      <c r="H46" s="12">
        <f t="shared" si="42"/>
        <v>3.2824525668763491</v>
      </c>
      <c r="I46" s="12">
        <f t="shared" si="42"/>
        <v>4.0147836760836872</v>
      </c>
      <c r="J46" s="12">
        <f t="shared" si="42"/>
        <v>5.514921827392957</v>
      </c>
      <c r="K46" s="12">
        <f t="shared" si="42"/>
        <v>6.4082426119088289</v>
      </c>
    </row>
    <row r="47" spans="2:11">
      <c r="B47" s="1" t="s">
        <v>25</v>
      </c>
      <c r="D47" s="7">
        <v>0.55000000000000004</v>
      </c>
      <c r="E47" s="7">
        <v>0.55000000000000004</v>
      </c>
      <c r="F47" s="7">
        <v>0.55000000000000004</v>
      </c>
      <c r="G47" s="7">
        <v>0.55000000000000004</v>
      </c>
      <c r="H47" s="7">
        <v>0.55000000000000004</v>
      </c>
      <c r="I47" s="7">
        <v>0.55000000000000004</v>
      </c>
      <c r="J47" s="7">
        <v>0.55000000000000004</v>
      </c>
      <c r="K47" s="7">
        <v>0.55000000000000004</v>
      </c>
    </row>
    <row r="48" spans="2:11">
      <c r="B48" s="1" t="s">
        <v>26</v>
      </c>
      <c r="C48" s="1" t="s">
        <v>27</v>
      </c>
      <c r="D48" s="15">
        <f>D39* 10^5*D31/3600*LN(D42/D39)/1000</f>
        <v>356.73308734473386</v>
      </c>
      <c r="E48" s="15">
        <f>E39* 10^5*E31/3600*LN(E42/E39)/1000</f>
        <v>420.67734514974626</v>
      </c>
      <c r="F48" s="15">
        <f t="shared" ref="F48:K48" si="43">F39* 10^5*F31/3600*LN(F42/F39)/1000</f>
        <v>478.52196246960409</v>
      </c>
      <c r="G48" s="15">
        <f t="shared" si="43"/>
        <v>579.90860992844637</v>
      </c>
      <c r="H48" s="15">
        <f t="shared" si="43"/>
        <v>666.75781696527895</v>
      </c>
      <c r="I48" s="15">
        <f t="shared" si="43"/>
        <v>777.41043249448001</v>
      </c>
      <c r="J48" s="15">
        <f t="shared" si="43"/>
        <v>952.00730582869403</v>
      </c>
      <c r="K48" s="15">
        <f t="shared" si="43"/>
        <v>1034.6271639056815</v>
      </c>
    </row>
    <row r="51" spans="2:11" ht="15.75" thickBot="1">
      <c r="B51" s="16" t="s">
        <v>31</v>
      </c>
      <c r="C51" s="17"/>
      <c r="D51" s="17"/>
      <c r="E51" s="17"/>
      <c r="F51" s="17"/>
      <c r="G51" s="17"/>
      <c r="H51" s="17"/>
      <c r="I51" s="17"/>
      <c r="J51" s="17"/>
      <c r="K51" s="17"/>
    </row>
    <row r="53" spans="2:11">
      <c r="B53" s="1" t="s">
        <v>0</v>
      </c>
      <c r="D53" s="2" t="s">
        <v>1</v>
      </c>
      <c r="E53" s="2" t="s">
        <v>1</v>
      </c>
      <c r="F53" s="2" t="s">
        <v>1</v>
      </c>
      <c r="G53" s="2" t="s">
        <v>1</v>
      </c>
      <c r="H53" s="2" t="s">
        <v>1</v>
      </c>
      <c r="I53" s="2" t="s">
        <v>1</v>
      </c>
      <c r="J53" s="2" t="s">
        <v>1</v>
      </c>
      <c r="K53" s="2" t="s">
        <v>1</v>
      </c>
    </row>
    <row r="54" spans="2:11">
      <c r="B54" s="1" t="s">
        <v>2</v>
      </c>
      <c r="C54" s="1" t="s">
        <v>3</v>
      </c>
      <c r="D54" s="6">
        <v>7110</v>
      </c>
      <c r="E54" s="6">
        <v>7110</v>
      </c>
      <c r="F54" s="6">
        <v>7110</v>
      </c>
      <c r="G54" s="6">
        <v>7110</v>
      </c>
      <c r="H54" s="6">
        <v>7110</v>
      </c>
      <c r="I54" s="6">
        <v>7110</v>
      </c>
      <c r="J54" s="6">
        <v>7110</v>
      </c>
      <c r="K54" s="6">
        <v>7110</v>
      </c>
    </row>
    <row r="55" spans="2:11">
      <c r="B55" s="1" t="s">
        <v>4</v>
      </c>
      <c r="D55" s="7">
        <v>0.86</v>
      </c>
      <c r="E55" s="7">
        <v>0.86</v>
      </c>
      <c r="F55" s="7">
        <v>0.86</v>
      </c>
      <c r="G55" s="7">
        <v>0.86</v>
      </c>
      <c r="H55" s="7">
        <v>0.86</v>
      </c>
      <c r="I55" s="7">
        <v>0.86</v>
      </c>
      <c r="J55" s="7">
        <v>0.86</v>
      </c>
      <c r="K55" s="7">
        <v>0.86</v>
      </c>
    </row>
    <row r="56" spans="2:11">
      <c r="B56" s="1" t="s">
        <v>5</v>
      </c>
      <c r="C56" s="1" t="s">
        <v>3</v>
      </c>
      <c r="D56" s="8">
        <f>D54*D55</f>
        <v>6114.5999999999995</v>
      </c>
      <c r="E56" s="8">
        <f>E54*E55</f>
        <v>6114.5999999999995</v>
      </c>
      <c r="F56" s="8">
        <f t="shared" ref="F56" si="44">F54*F55</f>
        <v>6114.5999999999995</v>
      </c>
      <c r="G56" s="8">
        <f t="shared" ref="G56" si="45">G54*G55</f>
        <v>6114.5999999999995</v>
      </c>
      <c r="H56" s="8">
        <f t="shared" ref="H56" si="46">H54*H55</f>
        <v>6114.5999999999995</v>
      </c>
      <c r="I56" s="8">
        <f t="shared" ref="I56" si="47">I54*I55</f>
        <v>6114.5999999999995</v>
      </c>
      <c r="J56" s="8">
        <f t="shared" ref="J56" si="48">J54*J55</f>
        <v>6114.5999999999995</v>
      </c>
      <c r="K56" s="8">
        <f t="shared" ref="K56" si="49">K54*K55</f>
        <v>6114.5999999999995</v>
      </c>
    </row>
    <row r="57" spans="2:11">
      <c r="B57" s="1" t="s">
        <v>28</v>
      </c>
      <c r="D57" s="9">
        <v>1.8</v>
      </c>
      <c r="E57" s="9">
        <v>2</v>
      </c>
      <c r="F57" s="9">
        <v>2.2000000000000002</v>
      </c>
      <c r="G57" s="9">
        <v>2.6</v>
      </c>
      <c r="H57" s="9">
        <v>3</v>
      </c>
      <c r="I57" s="9">
        <v>3.6</v>
      </c>
      <c r="J57" s="9">
        <v>4.8</v>
      </c>
      <c r="K57" s="9">
        <v>5.5</v>
      </c>
    </row>
    <row r="58" spans="2:11">
      <c r="D58" s="8"/>
      <c r="E58" s="8"/>
      <c r="F58" s="8"/>
      <c r="G58" s="8"/>
      <c r="H58" s="8"/>
      <c r="I58" s="8"/>
      <c r="J58" s="8"/>
      <c r="K58" s="8"/>
    </row>
    <row r="59" spans="2:11">
      <c r="B59" s="3" t="s">
        <v>6</v>
      </c>
      <c r="C59" s="4"/>
      <c r="D59" s="10"/>
      <c r="E59" s="10"/>
      <c r="F59" s="10"/>
      <c r="G59" s="10"/>
      <c r="H59" s="10"/>
      <c r="I59" s="10"/>
      <c r="J59" s="10"/>
      <c r="K59" s="10"/>
    </row>
    <row r="60" spans="2:11">
      <c r="B60" s="1" t="s">
        <v>7</v>
      </c>
      <c r="C60" s="1" t="s">
        <v>8</v>
      </c>
      <c r="D60" s="8">
        <v>20</v>
      </c>
      <c r="E60" s="8">
        <v>20</v>
      </c>
      <c r="F60" s="8">
        <v>20</v>
      </c>
      <c r="G60" s="8">
        <v>20</v>
      </c>
      <c r="H60" s="8">
        <v>20</v>
      </c>
      <c r="I60" s="8">
        <v>20</v>
      </c>
      <c r="J60" s="8">
        <v>20</v>
      </c>
      <c r="K60" s="8">
        <v>20</v>
      </c>
    </row>
    <row r="61" spans="2:11">
      <c r="B61" s="5" t="s">
        <v>9</v>
      </c>
      <c r="C61" s="5" t="s">
        <v>10</v>
      </c>
      <c r="D61" s="18">
        <f>I20</f>
        <v>4.0419729189017133</v>
      </c>
      <c r="E61" s="18">
        <f>D61</f>
        <v>4.0419729189017133</v>
      </c>
      <c r="F61" s="18">
        <f t="shared" ref="F61:K61" si="50">E61</f>
        <v>4.0419729189017133</v>
      </c>
      <c r="G61" s="18">
        <f t="shared" si="50"/>
        <v>4.0419729189017133</v>
      </c>
      <c r="H61" s="18">
        <f t="shared" si="50"/>
        <v>4.0419729189017133</v>
      </c>
      <c r="I61" s="18">
        <f t="shared" si="50"/>
        <v>4.0419729189017133</v>
      </c>
      <c r="J61" s="18">
        <f t="shared" si="50"/>
        <v>4.0419729189017133</v>
      </c>
      <c r="K61" s="18">
        <f t="shared" si="50"/>
        <v>4.0419729189017133</v>
      </c>
    </row>
    <row r="62" spans="2:11">
      <c r="B62" s="1" t="s">
        <v>24</v>
      </c>
      <c r="D62" s="11">
        <v>1.1000000000000001</v>
      </c>
      <c r="E62" s="11">
        <v>1.1000000000000001</v>
      </c>
      <c r="F62" s="11">
        <v>1.1000000000000001</v>
      </c>
      <c r="G62" s="11">
        <v>1.1000000000000001</v>
      </c>
      <c r="H62" s="11">
        <v>1.1000000000000001</v>
      </c>
      <c r="I62" s="11">
        <v>1.1000000000000001</v>
      </c>
      <c r="J62" s="11">
        <v>1.1000000000000001</v>
      </c>
      <c r="K62" s="11">
        <v>1.1000000000000001</v>
      </c>
    </row>
    <row r="63" spans="2:11">
      <c r="B63" s="1" t="s">
        <v>11</v>
      </c>
      <c r="C63" s="1" t="s">
        <v>12</v>
      </c>
      <c r="D63" s="6">
        <v>50</v>
      </c>
      <c r="E63" s="6">
        <v>50</v>
      </c>
      <c r="F63" s="6">
        <v>50</v>
      </c>
      <c r="G63" s="6">
        <v>50</v>
      </c>
      <c r="H63" s="6">
        <v>50</v>
      </c>
      <c r="I63" s="6">
        <v>50</v>
      </c>
      <c r="J63" s="6">
        <v>50</v>
      </c>
      <c r="K63" s="6">
        <v>50</v>
      </c>
    </row>
    <row r="64" spans="2:11">
      <c r="B64" s="1" t="s">
        <v>13</v>
      </c>
      <c r="C64" s="1" t="s">
        <v>10</v>
      </c>
      <c r="D64" s="8">
        <f>D61-D63/1000</f>
        <v>3.9919729189017135</v>
      </c>
      <c r="E64" s="8">
        <f>E61-E63/1000</f>
        <v>3.9919729189017135</v>
      </c>
      <c r="F64" s="8">
        <f t="shared" ref="F64" si="51">F61-F63/1000</f>
        <v>3.9919729189017135</v>
      </c>
      <c r="G64" s="8">
        <f t="shared" ref="G64" si="52">G61-G63/1000</f>
        <v>3.9919729189017135</v>
      </c>
      <c r="H64" s="8">
        <f t="shared" ref="H64" si="53">H61-H63/1000</f>
        <v>3.9919729189017135</v>
      </c>
      <c r="I64" s="8">
        <f t="shared" ref="I64" si="54">I61-I63/1000</f>
        <v>3.9919729189017135</v>
      </c>
      <c r="J64" s="8">
        <f t="shared" ref="J64" si="55">J61-J63/1000</f>
        <v>3.9919729189017135</v>
      </c>
      <c r="K64" s="8">
        <f t="shared" ref="K64" si="56">K61-K63/1000</f>
        <v>3.9919729189017135</v>
      </c>
    </row>
    <row r="65" spans="2:11">
      <c r="B65" s="1" t="s">
        <v>14</v>
      </c>
      <c r="C65" s="1" t="s">
        <v>15</v>
      </c>
      <c r="D65" s="12">
        <f>1.27581621531631*D64*273.15/(D60+273.15)*4/28.958600656</f>
        <v>0.65549507008064845</v>
      </c>
      <c r="E65" s="12">
        <f>1.27581621531631*E64*273.15/(E60+273.15)*4/28.958600656</f>
        <v>0.65549507008064845</v>
      </c>
      <c r="F65" s="12">
        <f t="shared" ref="F65" si="57">1.27581621531631*F64*273.15/(F60+273.15)*4/28.958600656</f>
        <v>0.65549507008064845</v>
      </c>
      <c r="G65" s="12">
        <f t="shared" ref="G65" si="58">1.27581621531631*G64*273.15/(G60+273.15)*4/28.958600656</f>
        <v>0.65549507008064845</v>
      </c>
      <c r="H65" s="12">
        <f t="shared" ref="H65" si="59">1.27581621531631*H64*273.15/(H60+273.15)*4/28.958600656</f>
        <v>0.65549507008064845</v>
      </c>
      <c r="I65" s="12">
        <f t="shared" ref="I65" si="60">1.27581621531631*I64*273.15/(I60+273.15)*4/28.958600656</f>
        <v>0.65549507008064845</v>
      </c>
      <c r="J65" s="12">
        <f t="shared" ref="J65" si="61">1.27581621531631*J64*273.15/(J60+273.15)*4/28.958600656</f>
        <v>0.65549507008064845</v>
      </c>
      <c r="K65" s="12">
        <f t="shared" ref="K65" si="62">1.27581621531631*K64*273.15/(K60+273.15)*4/28.958600656</f>
        <v>0.65549507008064845</v>
      </c>
    </row>
    <row r="66" spans="2:11">
      <c r="B66" s="1" t="s">
        <v>16</v>
      </c>
      <c r="C66" s="1" t="s">
        <v>17</v>
      </c>
      <c r="D66" s="12">
        <f>D56/3.6*D65</f>
        <v>1113.3583765319813</v>
      </c>
      <c r="E66" s="12">
        <f>E56/3.6*E65</f>
        <v>1113.3583765319813</v>
      </c>
      <c r="F66" s="12">
        <f t="shared" ref="F66" si="63">F56/3.6*F65</f>
        <v>1113.3583765319813</v>
      </c>
      <c r="G66" s="12">
        <f t="shared" ref="G66" si="64">G56/3.6*G65</f>
        <v>1113.3583765319813</v>
      </c>
      <c r="H66" s="12">
        <f t="shared" ref="H66" si="65">H56/3.6*H65</f>
        <v>1113.3583765319813</v>
      </c>
      <c r="I66" s="12">
        <f t="shared" ref="I66" si="66">I56/3.6*I65</f>
        <v>1113.3583765319813</v>
      </c>
      <c r="J66" s="12">
        <f t="shared" ref="J66" si="67">J56/3.6*J65</f>
        <v>1113.3583765319813</v>
      </c>
      <c r="K66" s="12">
        <f t="shared" ref="K66" si="68">K56/3.6*K65</f>
        <v>1113.3583765319813</v>
      </c>
    </row>
    <row r="67" spans="2:11">
      <c r="B67" s="1" t="s">
        <v>18</v>
      </c>
      <c r="C67" s="1" t="s">
        <v>19</v>
      </c>
      <c r="D67" s="13">
        <f>D64*D57^D62</f>
        <v>7.6205679876038577</v>
      </c>
      <c r="E67" s="13">
        <f>E64*E57^E62</f>
        <v>8.5569812752848051</v>
      </c>
      <c r="F67" s="13">
        <f t="shared" ref="F67:K67" si="69">F64*F57^F62</f>
        <v>9.5028207062666272</v>
      </c>
      <c r="G67" s="13">
        <f t="shared" si="69"/>
        <v>11.419793983759455</v>
      </c>
      <c r="H67" s="13">
        <f t="shared" si="69"/>
        <v>13.366600454705914</v>
      </c>
      <c r="I67" s="13">
        <f t="shared" si="69"/>
        <v>16.335045077134836</v>
      </c>
      <c r="J67" s="13">
        <f t="shared" si="69"/>
        <v>22.415733132261156</v>
      </c>
      <c r="K67" s="13">
        <f t="shared" si="69"/>
        <v>26.036736317241729</v>
      </c>
    </row>
    <row r="68" spans="2:11">
      <c r="B68" s="1" t="s">
        <v>20</v>
      </c>
      <c r="C68" s="1" t="s">
        <v>12</v>
      </c>
      <c r="D68" s="6">
        <v>50</v>
      </c>
      <c r="E68" s="6">
        <v>50</v>
      </c>
      <c r="F68" s="6">
        <v>50</v>
      </c>
      <c r="G68" s="6">
        <v>50</v>
      </c>
      <c r="H68" s="6">
        <v>50</v>
      </c>
      <c r="I68" s="6">
        <v>50</v>
      </c>
      <c r="J68" s="6">
        <v>50</v>
      </c>
      <c r="K68" s="6">
        <v>50</v>
      </c>
    </row>
    <row r="69" spans="2:11">
      <c r="B69" s="5" t="s">
        <v>21</v>
      </c>
      <c r="C69" s="5" t="s">
        <v>19</v>
      </c>
      <c r="D69" s="14">
        <f>D67-D68/1000</f>
        <v>7.5705679876038579</v>
      </c>
      <c r="E69" s="14">
        <f>E67-E68/1000</f>
        <v>8.5069812752848044</v>
      </c>
      <c r="F69" s="14">
        <f t="shared" ref="F69" si="70">F67-F68/1000</f>
        <v>9.4528207062666265</v>
      </c>
      <c r="G69" s="14">
        <f t="shared" ref="G69" si="71">G67-G68/1000</f>
        <v>11.369793983759454</v>
      </c>
      <c r="H69" s="14">
        <f t="shared" ref="H69" si="72">H67-H68/1000</f>
        <v>13.316600454705913</v>
      </c>
      <c r="I69" s="14">
        <f t="shared" ref="I69" si="73">I67-I68/1000</f>
        <v>16.285045077134836</v>
      </c>
      <c r="J69" s="14">
        <f t="shared" ref="J69" si="74">J67-J68/1000</f>
        <v>22.365733132261155</v>
      </c>
      <c r="K69" s="14">
        <f t="shared" ref="K69" si="75">K67-K68/1000</f>
        <v>25.986736317241728</v>
      </c>
    </row>
    <row r="70" spans="2:11">
      <c r="B70" s="1" t="s">
        <v>22</v>
      </c>
      <c r="D70" s="12">
        <f>D67/D64</f>
        <v>1.9089728669052337</v>
      </c>
      <c r="E70" s="12">
        <f>E67/E64</f>
        <v>2.1435469250725863</v>
      </c>
      <c r="F70" s="12">
        <f t="shared" ref="F70:K70" si="76">F67/F64</f>
        <v>2.3804822576003546</v>
      </c>
      <c r="G70" s="12">
        <f t="shared" si="76"/>
        <v>2.8606892420756478</v>
      </c>
      <c r="H70" s="12">
        <f t="shared" si="76"/>
        <v>3.3483695221017138</v>
      </c>
      <c r="I70" s="12">
        <f t="shared" si="76"/>
        <v>4.0919729189017131</v>
      </c>
      <c r="J70" s="12">
        <f t="shared" si="76"/>
        <v>5.6152017029284496</v>
      </c>
      <c r="K70" s="12">
        <f t="shared" si="76"/>
        <v>6.5222727824529061</v>
      </c>
    </row>
    <row r="71" spans="2:11">
      <c r="B71" s="1" t="s">
        <v>23</v>
      </c>
      <c r="D71" s="12">
        <f>D69/D61</f>
        <v>1.8729883003919126</v>
      </c>
      <c r="E71" s="12">
        <f>E69/E61</f>
        <v>2.1046606313226675</v>
      </c>
      <c r="F71" s="12">
        <f t="shared" ref="F71:K71" si="77">F69/F61</f>
        <v>2.3386650271855731</v>
      </c>
      <c r="G71" s="12">
        <f t="shared" si="77"/>
        <v>2.8129317568136649</v>
      </c>
      <c r="H71" s="12">
        <f t="shared" si="77"/>
        <v>3.2945793358566848</v>
      </c>
      <c r="I71" s="12">
        <f t="shared" si="77"/>
        <v>4.0289842123830493</v>
      </c>
      <c r="J71" s="12">
        <f t="shared" si="77"/>
        <v>5.5333703567559729</v>
      </c>
      <c r="K71" s="12">
        <f t="shared" si="77"/>
        <v>6.4292207886199435</v>
      </c>
    </row>
    <row r="72" spans="2:11">
      <c r="B72" s="1" t="s">
        <v>25</v>
      </c>
      <c r="D72" s="7">
        <v>0.55000000000000004</v>
      </c>
      <c r="E72" s="7">
        <v>0.55000000000000004</v>
      </c>
      <c r="F72" s="7">
        <v>0.55000000000000004</v>
      </c>
      <c r="G72" s="7">
        <v>0.55000000000000004</v>
      </c>
      <c r="H72" s="7">
        <v>0.55000000000000004</v>
      </c>
      <c r="I72" s="7">
        <v>0.55000000000000004</v>
      </c>
      <c r="J72" s="7">
        <v>0.55000000000000004</v>
      </c>
      <c r="K72" s="7">
        <v>0.55000000000000004</v>
      </c>
    </row>
    <row r="73" spans="2:11">
      <c r="B73" s="1" t="s">
        <v>26</v>
      </c>
      <c r="C73" s="1" t="s">
        <v>27</v>
      </c>
      <c r="D73" s="15">
        <f>D64* 10^5*D56/3600*LN(D67/D64)/1000</f>
        <v>438.39495915322965</v>
      </c>
      <c r="E73" s="15">
        <f>E64* 10^5*E56/3600*LN(E67/E64)/1000</f>
        <v>516.97707357712125</v>
      </c>
      <c r="F73" s="15">
        <f t="shared" ref="F73:K73" si="78">F64* 10^5*F56/3600*LN(F67/F64)/1000</f>
        <v>588.06324289190491</v>
      </c>
      <c r="G73" s="15">
        <f t="shared" si="78"/>
        <v>712.65890488176046</v>
      </c>
      <c r="H73" s="15">
        <f t="shared" si="78"/>
        <v>819.38927535229936</v>
      </c>
      <c r="I73" s="15">
        <f t="shared" si="78"/>
        <v>955.37203273035072</v>
      </c>
      <c r="J73" s="15">
        <f t="shared" si="78"/>
        <v>1169.9369045322942</v>
      </c>
      <c r="K73" s="15">
        <f t="shared" si="78"/>
        <v>1271.4697608661527</v>
      </c>
    </row>
    <row r="75" spans="2:11" ht="15.75" thickBot="1">
      <c r="B75" s="16" t="s">
        <v>32</v>
      </c>
      <c r="C75" s="17"/>
      <c r="D75" s="17"/>
      <c r="E75" s="17"/>
      <c r="F75" s="17"/>
      <c r="G75" s="17"/>
      <c r="H75" s="17"/>
      <c r="I75" s="17"/>
      <c r="J75" s="17"/>
      <c r="K75" s="17"/>
    </row>
    <row r="77" spans="2:11">
      <c r="B77" s="1" t="s">
        <v>0</v>
      </c>
      <c r="D77" s="2" t="s">
        <v>1</v>
      </c>
      <c r="E77" s="2" t="s">
        <v>1</v>
      </c>
      <c r="F77" s="2" t="s">
        <v>1</v>
      </c>
      <c r="G77" s="2" t="s">
        <v>1</v>
      </c>
      <c r="H77" s="2" t="s">
        <v>1</v>
      </c>
      <c r="I77" s="2" t="s">
        <v>1</v>
      </c>
      <c r="J77" s="2" t="s">
        <v>1</v>
      </c>
      <c r="K77" s="2" t="s">
        <v>1</v>
      </c>
    </row>
    <row r="78" spans="2:11">
      <c r="B78" s="1" t="s">
        <v>2</v>
      </c>
      <c r="C78" s="1" t="s">
        <v>3</v>
      </c>
      <c r="D78" s="6">
        <v>7110</v>
      </c>
      <c r="E78" s="6">
        <v>7110</v>
      </c>
      <c r="F78" s="6">
        <v>7110</v>
      </c>
      <c r="G78" s="6">
        <v>7110</v>
      </c>
      <c r="H78" s="6">
        <v>7110</v>
      </c>
      <c r="I78" s="6">
        <v>7110</v>
      </c>
      <c r="J78" s="6">
        <v>7110</v>
      </c>
      <c r="K78" s="6">
        <v>7110</v>
      </c>
    </row>
    <row r="79" spans="2:11">
      <c r="B79" s="1" t="s">
        <v>4</v>
      </c>
      <c r="D79" s="7">
        <v>0.86</v>
      </c>
      <c r="E79" s="7">
        <v>0.86</v>
      </c>
      <c r="F79" s="7">
        <v>0.86</v>
      </c>
      <c r="G79" s="7">
        <v>0.86</v>
      </c>
      <c r="H79" s="7">
        <v>0.86</v>
      </c>
      <c r="I79" s="7">
        <v>0.86</v>
      </c>
      <c r="J79" s="7">
        <v>0.86</v>
      </c>
      <c r="K79" s="7">
        <v>0.86</v>
      </c>
    </row>
    <row r="80" spans="2:11">
      <c r="B80" s="1" t="s">
        <v>5</v>
      </c>
      <c r="C80" s="1" t="s">
        <v>3</v>
      </c>
      <c r="D80" s="8">
        <f>D78*D79</f>
        <v>6114.5999999999995</v>
      </c>
      <c r="E80" s="8">
        <f>E78*E79</f>
        <v>6114.5999999999995</v>
      </c>
      <c r="F80" s="8">
        <f t="shared" ref="F80" si="79">F78*F79</f>
        <v>6114.5999999999995</v>
      </c>
      <c r="G80" s="8">
        <f t="shared" ref="G80" si="80">G78*G79</f>
        <v>6114.5999999999995</v>
      </c>
      <c r="H80" s="8">
        <f t="shared" ref="H80" si="81">H78*H79</f>
        <v>6114.5999999999995</v>
      </c>
      <c r="I80" s="8">
        <f t="shared" ref="I80" si="82">I78*I79</f>
        <v>6114.5999999999995</v>
      </c>
      <c r="J80" s="8">
        <f t="shared" ref="J80" si="83">J78*J79</f>
        <v>6114.5999999999995</v>
      </c>
      <c r="K80" s="8">
        <f t="shared" ref="K80" si="84">K78*K79</f>
        <v>6114.5999999999995</v>
      </c>
    </row>
    <row r="81" spans="2:11">
      <c r="B81" s="1" t="s">
        <v>28</v>
      </c>
      <c r="D81" s="9">
        <v>1.8</v>
      </c>
      <c r="E81" s="9">
        <v>2</v>
      </c>
      <c r="F81" s="9">
        <v>2.2000000000000002</v>
      </c>
      <c r="G81" s="9">
        <v>2.6</v>
      </c>
      <c r="H81" s="9">
        <v>3</v>
      </c>
      <c r="I81" s="9">
        <v>3.6</v>
      </c>
      <c r="J81" s="9">
        <v>4.8</v>
      </c>
      <c r="K81" s="9">
        <v>5.5</v>
      </c>
    </row>
    <row r="82" spans="2:11">
      <c r="D82" s="8"/>
      <c r="E82" s="8"/>
      <c r="F82" s="8"/>
      <c r="G82" s="8"/>
      <c r="H82" s="8"/>
      <c r="I82" s="8"/>
      <c r="J82" s="8"/>
      <c r="K82" s="8"/>
    </row>
    <row r="83" spans="2:11">
      <c r="B83" s="3" t="s">
        <v>6</v>
      </c>
      <c r="C83" s="4"/>
      <c r="D83" s="10"/>
      <c r="E83" s="10"/>
      <c r="F83" s="10"/>
      <c r="G83" s="10"/>
      <c r="H83" s="10"/>
      <c r="I83" s="10"/>
      <c r="J83" s="10"/>
      <c r="K83" s="10"/>
    </row>
    <row r="84" spans="2:11">
      <c r="B84" s="1" t="s">
        <v>7</v>
      </c>
      <c r="C84" s="1" t="s">
        <v>8</v>
      </c>
      <c r="D84" s="8">
        <v>20</v>
      </c>
      <c r="E84" s="8">
        <v>20</v>
      </c>
      <c r="F84" s="8">
        <v>20</v>
      </c>
      <c r="G84" s="8">
        <v>20</v>
      </c>
      <c r="H84" s="8">
        <v>20</v>
      </c>
      <c r="I84" s="8">
        <v>20</v>
      </c>
      <c r="J84" s="8">
        <v>20</v>
      </c>
      <c r="K84" s="8">
        <v>20</v>
      </c>
    </row>
    <row r="85" spans="2:11">
      <c r="B85" s="5" t="s">
        <v>9</v>
      </c>
      <c r="C85" s="5" t="s">
        <v>10</v>
      </c>
      <c r="D85" s="18">
        <f>J20</f>
        <v>5.5652017029284497</v>
      </c>
      <c r="E85" s="18">
        <f>D85</f>
        <v>5.5652017029284497</v>
      </c>
      <c r="F85" s="18">
        <f t="shared" ref="F85:K85" si="85">E85</f>
        <v>5.5652017029284497</v>
      </c>
      <c r="G85" s="18">
        <f t="shared" si="85"/>
        <v>5.5652017029284497</v>
      </c>
      <c r="H85" s="18">
        <f t="shared" si="85"/>
        <v>5.5652017029284497</v>
      </c>
      <c r="I85" s="18">
        <f t="shared" si="85"/>
        <v>5.5652017029284497</v>
      </c>
      <c r="J85" s="18">
        <f t="shared" si="85"/>
        <v>5.5652017029284497</v>
      </c>
      <c r="K85" s="18">
        <f t="shared" si="85"/>
        <v>5.5652017029284497</v>
      </c>
    </row>
    <row r="86" spans="2:11">
      <c r="B86" s="1" t="s">
        <v>24</v>
      </c>
      <c r="D86" s="11">
        <v>1.1000000000000001</v>
      </c>
      <c r="E86" s="11">
        <v>1.1000000000000001</v>
      </c>
      <c r="F86" s="11">
        <v>1.1000000000000001</v>
      </c>
      <c r="G86" s="11">
        <v>1.1000000000000001</v>
      </c>
      <c r="H86" s="11">
        <v>1.1000000000000001</v>
      </c>
      <c r="I86" s="11">
        <v>1.1000000000000001</v>
      </c>
      <c r="J86" s="11">
        <v>1.1000000000000001</v>
      </c>
      <c r="K86" s="11">
        <v>1.1000000000000001</v>
      </c>
    </row>
    <row r="87" spans="2:11">
      <c r="B87" s="1" t="s">
        <v>11</v>
      </c>
      <c r="C87" s="1" t="s">
        <v>12</v>
      </c>
      <c r="D87" s="6">
        <v>50</v>
      </c>
      <c r="E87" s="6">
        <v>50</v>
      </c>
      <c r="F87" s="6">
        <v>50</v>
      </c>
      <c r="G87" s="6">
        <v>50</v>
      </c>
      <c r="H87" s="6">
        <v>50</v>
      </c>
      <c r="I87" s="6">
        <v>50</v>
      </c>
      <c r="J87" s="6">
        <v>50</v>
      </c>
      <c r="K87" s="6">
        <v>50</v>
      </c>
    </row>
    <row r="88" spans="2:11">
      <c r="B88" s="1" t="s">
        <v>13</v>
      </c>
      <c r="C88" s="1" t="s">
        <v>10</v>
      </c>
      <c r="D88" s="8">
        <f>D85-D87/1000</f>
        <v>5.5152017029284499</v>
      </c>
      <c r="E88" s="8">
        <f>E85-E87/1000</f>
        <v>5.5152017029284499</v>
      </c>
      <c r="F88" s="8">
        <f t="shared" ref="F88" si="86">F85-F87/1000</f>
        <v>5.5152017029284499</v>
      </c>
      <c r="G88" s="8">
        <f t="shared" ref="G88" si="87">G85-G87/1000</f>
        <v>5.5152017029284499</v>
      </c>
      <c r="H88" s="8">
        <f t="shared" ref="H88" si="88">H85-H87/1000</f>
        <v>5.5152017029284499</v>
      </c>
      <c r="I88" s="8">
        <f t="shared" ref="I88" si="89">I85-I87/1000</f>
        <v>5.5152017029284499</v>
      </c>
      <c r="J88" s="8">
        <f t="shared" ref="J88" si="90">J85-J87/1000</f>
        <v>5.5152017029284499</v>
      </c>
      <c r="K88" s="8">
        <f t="shared" ref="K88" si="91">K85-K87/1000</f>
        <v>5.5152017029284499</v>
      </c>
    </row>
    <row r="89" spans="2:11">
      <c r="B89" s="1" t="s">
        <v>14</v>
      </c>
      <c r="C89" s="1" t="s">
        <v>15</v>
      </c>
      <c r="D89" s="12">
        <f>1.27581621531631*D88*273.15/(D84+273.15)*4/28.958600656</f>
        <v>0.90561424143243452</v>
      </c>
      <c r="E89" s="12">
        <f>1.27581621531631*E88*273.15/(E84+273.15)*4/28.958600656</f>
        <v>0.90561424143243452</v>
      </c>
      <c r="F89" s="12">
        <f t="shared" ref="F89" si="92">1.27581621531631*F88*273.15/(F84+273.15)*4/28.958600656</f>
        <v>0.90561424143243452</v>
      </c>
      <c r="G89" s="12">
        <f t="shared" ref="G89" si="93">1.27581621531631*G88*273.15/(G84+273.15)*4/28.958600656</f>
        <v>0.90561424143243452</v>
      </c>
      <c r="H89" s="12">
        <f t="shared" ref="H89" si="94">1.27581621531631*H88*273.15/(H84+273.15)*4/28.958600656</f>
        <v>0.90561424143243452</v>
      </c>
      <c r="I89" s="12">
        <f t="shared" ref="I89" si="95">1.27581621531631*I88*273.15/(I84+273.15)*4/28.958600656</f>
        <v>0.90561424143243452</v>
      </c>
      <c r="J89" s="12">
        <f t="shared" ref="J89" si="96">1.27581621531631*J88*273.15/(J84+273.15)*4/28.958600656</f>
        <v>0.90561424143243452</v>
      </c>
      <c r="K89" s="12">
        <f t="shared" ref="K89" si="97">1.27581621531631*K88*273.15/(K84+273.15)*4/28.958600656</f>
        <v>0.90561424143243452</v>
      </c>
    </row>
    <row r="90" spans="2:11">
      <c r="B90" s="1" t="s">
        <v>16</v>
      </c>
      <c r="C90" s="1" t="s">
        <v>17</v>
      </c>
      <c r="D90" s="12">
        <f>D80/3.6*D89</f>
        <v>1538.1857890729898</v>
      </c>
      <c r="E90" s="12">
        <f>E80/3.6*E89</f>
        <v>1538.1857890729898</v>
      </c>
      <c r="F90" s="12">
        <f t="shared" ref="F90" si="98">F80/3.6*F89</f>
        <v>1538.1857890729898</v>
      </c>
      <c r="G90" s="12">
        <f t="shared" ref="G90" si="99">G80/3.6*G89</f>
        <v>1538.1857890729898</v>
      </c>
      <c r="H90" s="12">
        <f t="shared" ref="H90" si="100">H80/3.6*H89</f>
        <v>1538.1857890729898</v>
      </c>
      <c r="I90" s="12">
        <f t="shared" ref="I90" si="101">I80/3.6*I89</f>
        <v>1538.1857890729898</v>
      </c>
      <c r="J90" s="12">
        <f t="shared" ref="J90" si="102">J80/3.6*J89</f>
        <v>1538.1857890729898</v>
      </c>
      <c r="K90" s="12">
        <f t="shared" ref="K90" si="103">K80/3.6*K89</f>
        <v>1538.1857890729898</v>
      </c>
    </row>
    <row r="91" spans="2:11">
      <c r="B91" s="1" t="s">
        <v>18</v>
      </c>
      <c r="C91" s="1" t="s">
        <v>19</v>
      </c>
      <c r="D91" s="13">
        <f>D88*D81^D86</f>
        <v>10.528370406399951</v>
      </c>
      <c r="E91" s="13">
        <f>E88*E81^E86</f>
        <v>11.82209365146737</v>
      </c>
      <c r="F91" s="13">
        <f t="shared" ref="F91:K91" si="104">F88*F81^F86</f>
        <v>13.128839800908437</v>
      </c>
      <c r="G91" s="13">
        <f t="shared" si="104"/>
        <v>15.777278179444709</v>
      </c>
      <c r="H91" s="13">
        <f t="shared" si="104"/>
        <v>18.466933290329091</v>
      </c>
      <c r="I91" s="13">
        <f t="shared" si="104"/>
        <v>22.568056010663827</v>
      </c>
      <c r="J91" s="13">
        <f t="shared" si="104"/>
        <v>30.968969994277717</v>
      </c>
      <c r="K91" s="13">
        <f t="shared" si="104"/>
        <v>35.971649956748145</v>
      </c>
    </row>
    <row r="92" spans="2:11">
      <c r="B92" s="1" t="s">
        <v>20</v>
      </c>
      <c r="C92" s="1" t="s">
        <v>12</v>
      </c>
      <c r="D92" s="6">
        <v>50</v>
      </c>
      <c r="E92" s="6">
        <v>50</v>
      </c>
      <c r="F92" s="6">
        <v>50</v>
      </c>
      <c r="G92" s="6">
        <v>50</v>
      </c>
      <c r="H92" s="6">
        <v>50</v>
      </c>
      <c r="I92" s="6">
        <v>50</v>
      </c>
      <c r="J92" s="6">
        <v>50</v>
      </c>
      <c r="K92" s="6">
        <v>50</v>
      </c>
    </row>
    <row r="93" spans="2:11">
      <c r="B93" s="5" t="s">
        <v>21</v>
      </c>
      <c r="C93" s="5" t="s">
        <v>19</v>
      </c>
      <c r="D93" s="14">
        <f>D91-D92/1000</f>
        <v>10.47837040639995</v>
      </c>
      <c r="E93" s="14">
        <f>E91-E92/1000</f>
        <v>11.772093651467369</v>
      </c>
      <c r="F93" s="14">
        <f t="shared" ref="F93" si="105">F91-F92/1000</f>
        <v>13.078839800908437</v>
      </c>
      <c r="G93" s="14">
        <f t="shared" ref="G93" si="106">G91-G92/1000</f>
        <v>15.727278179444708</v>
      </c>
      <c r="H93" s="14">
        <f t="shared" ref="H93" si="107">H91-H92/1000</f>
        <v>18.416933290329091</v>
      </c>
      <c r="I93" s="14">
        <f t="shared" ref="I93" si="108">I91-I92/1000</f>
        <v>22.518056010663827</v>
      </c>
      <c r="J93" s="14">
        <f t="shared" ref="J93" si="109">J91-J92/1000</f>
        <v>30.918969994277717</v>
      </c>
      <c r="K93" s="14">
        <f t="shared" ref="K93" si="110">K91-K92/1000</f>
        <v>35.921649956748148</v>
      </c>
    </row>
    <row r="94" spans="2:11">
      <c r="B94" s="1" t="s">
        <v>22</v>
      </c>
      <c r="D94" s="12">
        <f>D91/D88</f>
        <v>1.9089728669052339</v>
      </c>
      <c r="E94" s="12">
        <f>E91/E88</f>
        <v>2.1435469250725863</v>
      </c>
      <c r="F94" s="12">
        <f t="shared" ref="F94:K94" si="111">F91/F88</f>
        <v>2.3804822576003546</v>
      </c>
      <c r="G94" s="12">
        <f t="shared" si="111"/>
        <v>2.8606892420756478</v>
      </c>
      <c r="H94" s="12">
        <f t="shared" si="111"/>
        <v>3.3483695221017138</v>
      </c>
      <c r="I94" s="12">
        <f t="shared" si="111"/>
        <v>4.0919729189017131</v>
      </c>
      <c r="J94" s="12">
        <f t="shared" si="111"/>
        <v>5.6152017029284496</v>
      </c>
      <c r="K94" s="12">
        <f t="shared" si="111"/>
        <v>6.5222727824529061</v>
      </c>
    </row>
    <row r="95" spans="2:11">
      <c r="B95" s="1" t="s">
        <v>23</v>
      </c>
      <c r="D95" s="12">
        <f>D93/D85</f>
        <v>1.8828374901283731</v>
      </c>
      <c r="E95" s="12">
        <f>E93/E85</f>
        <v>2.1153040410508046</v>
      </c>
      <c r="F95" s="12">
        <f t="shared" ref="F95:K95" si="112">F93/F85</f>
        <v>2.3501106516995165</v>
      </c>
      <c r="G95" s="12">
        <f t="shared" si="112"/>
        <v>2.8260032643864283</v>
      </c>
      <c r="H95" s="12">
        <f t="shared" si="112"/>
        <v>3.3093020295451225</v>
      </c>
      <c r="I95" s="12">
        <f t="shared" si="112"/>
        <v>4.046224595743702</v>
      </c>
      <c r="J95" s="12">
        <f t="shared" si="112"/>
        <v>5.5557680825850264</v>
      </c>
      <c r="K95" s="12">
        <f t="shared" si="112"/>
        <v>6.4546896724059284</v>
      </c>
    </row>
    <row r="96" spans="2:11">
      <c r="B96" s="1" t="s">
        <v>25</v>
      </c>
      <c r="D96" s="7">
        <v>0.55000000000000004</v>
      </c>
      <c r="E96" s="7">
        <v>0.55000000000000004</v>
      </c>
      <c r="F96" s="7">
        <v>0.55000000000000004</v>
      </c>
      <c r="G96" s="7">
        <v>0.55000000000000004</v>
      </c>
      <c r="H96" s="7">
        <v>0.55000000000000004</v>
      </c>
      <c r="I96" s="7">
        <v>0.55000000000000004</v>
      </c>
      <c r="J96" s="7">
        <v>0.55000000000000004</v>
      </c>
      <c r="K96" s="7">
        <v>0.55000000000000004</v>
      </c>
    </row>
    <row r="97" spans="2:11">
      <c r="B97" s="1" t="s">
        <v>26</v>
      </c>
      <c r="C97" s="1" t="s">
        <v>27</v>
      </c>
      <c r="D97" s="15">
        <f>D88* 10^5*D80/3600*LN(D91/D88)/1000</f>
        <v>605.67460611489946</v>
      </c>
      <c r="E97" s="15">
        <f>E88* 10^5*E80/3600*LN(E91/E88)/1000</f>
        <v>714.24152780874761</v>
      </c>
      <c r="F97" s="15">
        <f t="shared" ref="F97:K97" si="113">F88* 10^5*F80/3600*LN(F91/F88)/1000</f>
        <v>812.45225469098773</v>
      </c>
      <c r="G97" s="15">
        <f t="shared" si="113"/>
        <v>984.59024789486091</v>
      </c>
      <c r="H97" s="15">
        <f t="shared" si="113"/>
        <v>1132.0460380346522</v>
      </c>
      <c r="I97" s="15">
        <f t="shared" si="113"/>
        <v>1319.9161339236468</v>
      </c>
      <c r="J97" s="15">
        <f t="shared" si="113"/>
        <v>1616.3531515064906</v>
      </c>
      <c r="K97" s="15">
        <f t="shared" si="113"/>
        <v>1756.6281968366445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Air Liquide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Heloin : ALFR-0062659-L</dc:creator>
  <cp:lastModifiedBy>Vincent Heloin : ALFR-0062659-L</cp:lastModifiedBy>
  <dcterms:created xsi:type="dcterms:W3CDTF">2015-07-22T17:22:36Z</dcterms:created>
  <dcterms:modified xsi:type="dcterms:W3CDTF">2015-07-22T17:34:20Z</dcterms:modified>
</cp:coreProperties>
</file>