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75" windowWidth="24915" windowHeight="11820"/>
  </bookViews>
  <sheets>
    <sheet name="Property HePa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Dim1">#REF!</definedName>
    <definedName name="_Dim2">#REF!</definedName>
    <definedName name="_fdi1">#REF!</definedName>
    <definedName name="_fdi2">#REF!</definedName>
    <definedName name="_Nu1">#REF!</definedName>
    <definedName name="_Nu2">#REF!</definedName>
    <definedName name="_Res1">#REF!</definedName>
    <definedName name="_Res2">#REF!</definedName>
    <definedName name="_Res3">#REF!</definedName>
    <definedName name="_Res4">#REF!</definedName>
    <definedName name="_Res5">#REF!</definedName>
    <definedName name="_Res6">#REF!</definedName>
    <definedName name="_Res7">#REF!</definedName>
    <definedName name="_Res8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2">#REF!</definedName>
    <definedName name="_Tab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#REF!</definedName>
    <definedName name="_Typ1">#REF!</definedName>
    <definedName name="_Typ2">#REF!</definedName>
    <definedName name="_Typ3">#REF!</definedName>
    <definedName name="_Typ4">#REF!</definedName>
    <definedName name="_Typ5">#REF!</definedName>
    <definedName name="_Typ6">#REF!</definedName>
    <definedName name="_Typ7">#REF!</definedName>
    <definedName name="_Typ8">#REF!</definedName>
    <definedName name="_Val1">#REF!</definedName>
    <definedName name="_Val2">#REF!</definedName>
    <definedName name="_Val3">#REF!</definedName>
    <definedName name="a">#REF!</definedName>
    <definedName name="ActuatorType">#REF!</definedName>
    <definedName name="Affcode">#REF!</definedName>
    <definedName name="Affcp">#REF!</definedName>
    <definedName name="Affcpl">#REF!</definedName>
    <definedName name="Affcpv">#REF!</definedName>
    <definedName name="Afflamb">#REF!</definedName>
    <definedName name="Afflambl">#REF!</definedName>
    <definedName name="Afflambv">#REF!</definedName>
    <definedName name="AffLv">#REF!</definedName>
    <definedName name="AffM">#REF!</definedName>
    <definedName name="Affmu">#REF!</definedName>
    <definedName name="Affmul">#REF!</definedName>
    <definedName name="Affmuv">#REF!</definedName>
    <definedName name="Affmv">#REF!</definedName>
    <definedName name="Affmvl">#REF!</definedName>
    <definedName name="Affmvv">#REF!</definedName>
    <definedName name="AffNom">#REF!</definedName>
    <definedName name="AffP">#REF!</definedName>
    <definedName name="AffPhase">#REF!</definedName>
    <definedName name="AffPrl">#REF!</definedName>
    <definedName name="AffProphy">#REF!</definedName>
    <definedName name="AffTc">#REF!</definedName>
    <definedName name="AffTsat">#REF!</definedName>
    <definedName name="b_a">#REF!</definedName>
    <definedName name="ba">#REF!</definedName>
    <definedName name="Bo">#REF!</definedName>
    <definedName name="BodyPattern">#REF!</definedName>
    <definedName name="Canal">#REF!</definedName>
    <definedName name="ChoixConnect">#REF!</definedName>
    <definedName name="Cleanliness">#REF!</definedName>
    <definedName name="Co">#REF!</definedName>
    <definedName name="Coeff1">#REF!</definedName>
    <definedName name="Coeff10">#REF!</definedName>
    <definedName name="Coeff11">#REF!</definedName>
    <definedName name="Coeff12">#REF!</definedName>
    <definedName name="Coeff13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eff7">#REF!</definedName>
    <definedName name="Coeff8">#REF!</definedName>
    <definedName name="Coeff9">#REF!</definedName>
    <definedName name="Coeffcar4">#REF!</definedName>
    <definedName name="Coeffcar5">#REF!</definedName>
    <definedName name="Coeffconv">#REF!</definedName>
    <definedName name="Coefftri">#REF!</definedName>
    <definedName name="Coefsup">#REF!</definedName>
    <definedName name="Coefsuphor">#REF!</definedName>
    <definedName name="Coefsupret">#REF!</definedName>
    <definedName name="Conduite">#REF!</definedName>
    <definedName name="const1">#REF!</definedName>
    <definedName name="const2">#REF!</definedName>
    <definedName name="const3">#REF!</definedName>
    <definedName name="ConstructionCode">#REF!</definedName>
    <definedName name="Corr_E">#REF!</definedName>
    <definedName name="Corr_S">#REF!</definedName>
    <definedName name="Corr1">#REF!</definedName>
    <definedName name="Corr2">#REF!</definedName>
    <definedName name="Corr3">#REF!</definedName>
    <definedName name="coude">'[4]Pipe diameter'!$B$51:$B$56</definedName>
    <definedName name="cp">#REF!</definedName>
    <definedName name="Cp_1_fluide_1">#REF!</definedName>
    <definedName name="Cp_1_fluide_2">#REF!</definedName>
    <definedName name="Cp_2_fluide_1">#REF!</definedName>
    <definedName name="Cp_2_fluide_2">#REF!</definedName>
    <definedName name="cpe">#REF!</definedName>
    <definedName name="cpl">#REF!</definedName>
    <definedName name="cps">#REF!</definedName>
    <definedName name="cpv">#REF!</definedName>
    <definedName name="crit1">#REF!</definedName>
    <definedName name="crit2">#REF!</definedName>
    <definedName name="crit3">#REF!</definedName>
    <definedName name="_xlnm.Criteria">#REF!</definedName>
    <definedName name="CurFileName">#REF!</definedName>
    <definedName name="D">#REF!</definedName>
    <definedName name="Data">"?"</definedName>
    <definedName name="_xlnm.Database">#REF!</definedName>
    <definedName name="DataName">"?"</definedName>
    <definedName name="db_leak_test">'[5]Data base'!#REF!</definedName>
    <definedName name="débit">#REF!</definedName>
    <definedName name="Débit_masse">#REF!</definedName>
    <definedName name="Débit_masse_fluide1">#REF!</definedName>
    <definedName name="Débit_masse_fluide2">#REF!</definedName>
    <definedName name="degrees">#REF!</definedName>
    <definedName name="Delta_P_fluide1">#REF!</definedName>
    <definedName name="Delta_P_fluide2">#REF!</definedName>
    <definedName name="Dft">#REF!</definedName>
    <definedName name="Dh">#REF!</definedName>
    <definedName name="Di">#REF!</definedName>
    <definedName name="Dlaby">#REF!</definedName>
    <definedName name="DN">#REF!</definedName>
    <definedName name="DN_CODAP_Table">#REF!</definedName>
    <definedName name="dp_hp">#REF!</definedName>
    <definedName name="dp_lp">#REF!</definedName>
    <definedName name="DR">#REF!</definedName>
    <definedName name="dsdfgsdf">#REF!</definedName>
    <definedName name="EffetD">#REF!</definedName>
    <definedName name="Effetflux">#REF!</definedName>
    <definedName name="EffetM">#REF!</definedName>
    <definedName name="EffetP">#REF!</definedName>
    <definedName name="EffetRug">#REF!</definedName>
    <definedName name="ElectricalCode">#REF!</definedName>
    <definedName name="EndConnection">#REF!</definedName>
    <definedName name="etat">#REF!</definedName>
    <definedName name="Fact">#REF!</definedName>
    <definedName name="factF">#REF!</definedName>
    <definedName name="FactF0">#REF!</definedName>
    <definedName name="FactF1">#REF!</definedName>
    <definedName name="factFLW">#REF!</definedName>
    <definedName name="factFLWhor">#REF!</definedName>
    <definedName name="factFLWret">#REF!</definedName>
    <definedName name="factFnb">#REF!</definedName>
    <definedName name="factFST">#REF!</definedName>
    <definedName name="FailureType">#REF!</definedName>
    <definedName name="fFil">#REF!</definedName>
    <definedName name="fFilvap">#REF!</definedName>
    <definedName name="Fluide">#REF!</definedName>
    <definedName name="fluides">[6]Fluids!$A$4:$A$87</definedName>
    <definedName name="Frl">#REF!</definedName>
    <definedName name="gas">[4]Fluides!$K$2:$K$4</definedName>
    <definedName name="GP_fluides">[2]Fluides!$C$2:$C$38</definedName>
    <definedName name="gravité">#REF!</definedName>
    <definedName name="h">#REF!</definedName>
    <definedName name="hconv">#REF!</definedName>
    <definedName name="hdit">#REF!</definedName>
    <definedName name="hebul">#REF!</definedName>
    <definedName name="Hevm">#REF!</definedName>
    <definedName name="hgaz">#REF!</definedName>
    <definedName name="hhau">#REF!</definedName>
    <definedName name="hl0">#REF!</definedName>
    <definedName name="hliq">#REF!</definedName>
    <definedName name="hLW">#REF!</definedName>
    <definedName name="hmac">#REF!</definedName>
    <definedName name="hmax">#REF!</definedName>
    <definedName name="hmin">#REF!</definedName>
    <definedName name="hmoy">#REF!</definedName>
    <definedName name="hnuCoo">#REF!</definedName>
    <definedName name="hpet">#REF!</definedName>
    <definedName name="href">#REF!</definedName>
    <definedName name="hsch">#REF!</definedName>
    <definedName name="hSchah">#REF!</definedName>
    <definedName name="hsie">#REF!</definedName>
    <definedName name="hST">#REF!</definedName>
    <definedName name="httc">#REF!</definedName>
    <definedName name="httl">#REF!</definedName>
    <definedName name="Hvap">#REF!</definedName>
    <definedName name="Inf">#REF!</definedName>
    <definedName name="info">#REF!</definedName>
    <definedName name="Input1">'Property HePak'!$C$7</definedName>
    <definedName name="Input2">'Property HePak'!$D$7</definedName>
    <definedName name="Jrl">#REF!</definedName>
    <definedName name="lamb">#REF!</definedName>
    <definedName name="lambe">#REF!</definedName>
    <definedName name="lambl">#REF!</definedName>
    <definedName name="lambs">#REF!</definedName>
    <definedName name="lambv">#REF!</definedName>
    <definedName name="Local_path">#REF!</definedName>
    <definedName name="long">#REF!</definedName>
    <definedName name="Lv">#REF!</definedName>
    <definedName name="M">#REF!</definedName>
    <definedName name="MaterialCertificat">#REF!</definedName>
    <definedName name="modifiable">#REF!,#REF!,#REF!,#REF!,#REF!,#REF!,#REF!,#REF!,#REF!,#REF!,#REF!,#REF!,#REF!,#REF!,#REF!,#REF!,#REF!,#REF!,#REF!,#REF!,#REF!,#REF!,#REF!,#REF!</definedName>
    <definedName name="Motifs">#REF!</definedName>
    <definedName name="mu">#REF!</definedName>
    <definedName name="mue">#REF!</definedName>
    <definedName name="mul">#REF!</definedName>
    <definedName name="mus">#REF!</definedName>
    <definedName name="muv">#REF!</definedName>
    <definedName name="mv">#REF!</definedName>
    <definedName name="mve">#REF!</definedName>
    <definedName name="mvl">#REF!</definedName>
    <definedName name="mvs">#REF!</definedName>
    <definedName name="mvv">#REF!</definedName>
    <definedName name="nbcor">#REF!</definedName>
    <definedName name="Nconf">#REF!</definedName>
    <definedName name="Network_path">#REF!</definedName>
    <definedName name="Nflux">#REF!</definedName>
    <definedName name="Nfluxcryo">#REF!</definedName>
    <definedName name="NfluxEAU">#REF!</definedName>
    <definedName name="Nhor">#REF!</definedName>
    <definedName name="Nom">#REF!</definedName>
    <definedName name="Nu">#REF!</definedName>
    <definedName name="Nuannu">#REF!</definedName>
    <definedName name="Nucar4">#REF!</definedName>
    <definedName name="Nucar5">#REF!</definedName>
    <definedName name="Nudit">#REF!</definedName>
    <definedName name="Nufaisc">#REF!</definedName>
    <definedName name="NuGN">#REF!</definedName>
    <definedName name="NuGNvap">#REF!</definedName>
    <definedName name="Nuhau">#REF!</definedName>
    <definedName name="Nuint">#REF!</definedName>
    <definedName name="Nulam">#REF!</definedName>
    <definedName name="Numac">#REF!</definedName>
    <definedName name="Numax">#REF!</definedName>
    <definedName name="Numin">#REF!</definedName>
    <definedName name="Numoy">#REF!</definedName>
    <definedName name="NuNutube">#REF!</definedName>
    <definedName name="Nupet">#REF!</definedName>
    <definedName name="Nurect">#REF!</definedName>
    <definedName name="Nusch">#REF!</definedName>
    <definedName name="Nusie">#REF!</definedName>
    <definedName name="Nuttc">#REF!</definedName>
    <definedName name="Nuttl">#REF!</definedName>
    <definedName name="Nvert">#REF!</definedName>
    <definedName name="P">#REF!</definedName>
    <definedName name="P_fluide1_1">#REF!</definedName>
    <definedName name="P_fluide1_2">#REF!</definedName>
    <definedName name="P_fluide2_1">#REF!</definedName>
    <definedName name="P_fluide2_2">#REF!</definedName>
    <definedName name="P0">'[7]Données et calculs'!#REF!</definedName>
    <definedName name="pad">#REF!</definedName>
    <definedName name="pas">#REF!</definedName>
    <definedName name="Pc">#REF!</definedName>
    <definedName name="Pcar4">#REF!</definedName>
    <definedName name="Pcar5">#REF!</definedName>
    <definedName name="Pdilu">#REF!</definedName>
    <definedName name="Pech">#REF!</definedName>
    <definedName name="Per">#REF!</definedName>
    <definedName name="Phase">#REF!</definedName>
    <definedName name="PlugCharacteristic">#REF!</definedName>
    <definedName name="PlugType">#REF!</definedName>
    <definedName name="PositionerType">#REF!</definedName>
    <definedName name="Pr">#REF!</definedName>
    <definedName name="Pred">#REF!</definedName>
    <definedName name="_xlnm.Print_Area" localSheetId="0">'Property HePak'!$A$1:$G$61</definedName>
    <definedName name="_xlnm.Print_Titles" localSheetId="0">'Property HePak'!$1:$16</definedName>
    <definedName name="Prl">#REF!</definedName>
    <definedName name="Prophy">#REF!</definedName>
    <definedName name="Prv">#REF!</definedName>
    <definedName name="Psat">#REF!</definedName>
    <definedName name="PSIconf">#REF!</definedName>
    <definedName name="PSIcv">#REF!</definedName>
    <definedName name="PSImix">#REF!</definedName>
    <definedName name="PSInu">#REF!</definedName>
    <definedName name="Psortie">'[7]Unités SI'!#REF!</definedName>
    <definedName name="Ptri">#REF!</definedName>
    <definedName name="Puissance">#REF!</definedName>
    <definedName name="Puissance1">#REF!</definedName>
    <definedName name="Puissance2">#REF!</definedName>
    <definedName name="Q">#REF!</definedName>
    <definedName name="Qref">#REF!</definedName>
    <definedName name="Qt">#REF!</definedName>
    <definedName name="Rapport">#REF!</definedName>
    <definedName name="Re">#REF!</definedName>
    <definedName name="Reg0">#REF!</definedName>
    <definedName name="Régime">#REF!</definedName>
    <definedName name="Regulation">#REF!</definedName>
    <definedName name="Rel">#REF!</definedName>
    <definedName name="Rel0">#REF!</definedName>
    <definedName name="Rendement_S_compresseur">#REF!</definedName>
    <definedName name="result">#REF!</definedName>
    <definedName name="Rev">#REF!</definedName>
    <definedName name="Rug">#REF!</definedName>
    <definedName name="Spass">#REF!</definedName>
    <definedName name="Spass1">#REF!</definedName>
    <definedName name="Spass2">#REF!</definedName>
    <definedName name="Sup">#REF!</definedName>
    <definedName name="T_basse">#REF!</definedName>
    <definedName name="T_fluide1_1">#REF!</definedName>
    <definedName name="T_fluide1_2">#REF!</definedName>
    <definedName name="T_fluide2_1">#REF!</definedName>
    <definedName name="T_fluide2_2">#REF!</definedName>
    <definedName name="T_haute">#REF!</definedName>
    <definedName name="Table1">'[2]Teneur H2O'!$C$64:$E$168</definedName>
    <definedName name="Tabnu">#REF!</definedName>
    <definedName name="Tc">#REF!</definedName>
    <definedName name="Tent">#REF!</definedName>
    <definedName name="Testhor">#REF!</definedName>
    <definedName name="Titre">#REF!</definedName>
    <definedName name="Tmax">#REF!</definedName>
    <definedName name="Tmin">#REF!</definedName>
    <definedName name="Ts">#REF!</definedName>
    <definedName name="Tsat">#REF!</definedName>
    <definedName name="Tsor">#REF!</definedName>
    <definedName name="Um">#REF!</definedName>
    <definedName name="Umoy">#REF!</definedName>
    <definedName name="Unite_Debit">#REF!</definedName>
    <definedName name="Unite1">#REF!</definedName>
    <definedName name="Units">'Property HePak'!$F$9</definedName>
    <definedName name="Ut">#REF!</definedName>
    <definedName name="V">#REF!</definedName>
    <definedName name="Vali1">#REF!</definedName>
    <definedName name="Vali2">#REF!</definedName>
    <definedName name="Vali3">#REF!</definedName>
    <definedName name="Vali4">#REF!</definedName>
    <definedName name="Vali5">#REF!</definedName>
    <definedName name="Vali6">#REF!</definedName>
    <definedName name="Vali7">#REF!</definedName>
    <definedName name="Vali8">#REF!</definedName>
    <definedName name="Valid">#REF!</definedName>
    <definedName name="Value1">'Property HePak'!$C$9</definedName>
    <definedName name="Value2">'Property HePak'!$D$9</definedName>
    <definedName name="ValveFunction">#REF!</definedName>
    <definedName name="ValveType">#REF!</definedName>
    <definedName name="Vser">#REF!</definedName>
    <definedName name="Xtt">#REF!</definedName>
    <definedName name="Xtt85">#REF!</definedName>
    <definedName name="YESNO">#REF!</definedName>
    <definedName name="Zl">#REF!</definedName>
    <definedName name="ZonB">#REF!</definedName>
    <definedName name="Zonhor">#REF!,#REF!,#REF!</definedName>
    <definedName name="ZonN">#REF!,#REF!,#REF!,#REF!,#REF!</definedName>
    <definedName name="ZonR">#REF!,#REF!</definedName>
    <definedName name="ZonV">#REF!</definedName>
  </definedNames>
  <calcPr calcId="125725"/>
</workbook>
</file>

<file path=xl/calcChain.xml><?xml version="1.0" encoding="utf-8"?>
<calcChain xmlns="http://schemas.openxmlformats.org/spreadsheetml/2006/main">
  <c r="I37" i="1"/>
  <c r="C61"/>
  <c r="C60"/>
  <c r="C59"/>
  <c r="C58"/>
  <c r="E56"/>
  <c r="C56"/>
  <c r="E55"/>
  <c r="C55"/>
  <c r="E54"/>
  <c r="C54"/>
  <c r="E53"/>
  <c r="C53"/>
  <c r="E52"/>
  <c r="C52"/>
  <c r="E51"/>
  <c r="C51"/>
  <c r="E50"/>
  <c r="C50"/>
  <c r="E49"/>
  <c r="C49"/>
  <c r="E48"/>
  <c r="C48"/>
  <c r="E47"/>
  <c r="C47"/>
  <c r="E46"/>
  <c r="C46"/>
  <c r="E45"/>
  <c r="C45"/>
  <c r="E44"/>
  <c r="C44"/>
  <c r="I43"/>
  <c r="E43"/>
  <c r="C43"/>
  <c r="E42"/>
  <c r="C42"/>
  <c r="E41"/>
  <c r="C41"/>
  <c r="E40"/>
  <c r="C40"/>
  <c r="E39"/>
  <c r="C39"/>
  <c r="E38"/>
  <c r="C38"/>
  <c r="E37"/>
  <c r="C37"/>
  <c r="E36"/>
  <c r="C36"/>
  <c r="E35"/>
  <c r="C35"/>
  <c r="E34"/>
  <c r="C34"/>
  <c r="E33"/>
  <c r="C33"/>
  <c r="E32"/>
  <c r="C32"/>
  <c r="E31"/>
  <c r="C31"/>
  <c r="C30"/>
  <c r="E29"/>
  <c r="C29"/>
  <c r="E28"/>
  <c r="C28"/>
  <c r="E27"/>
  <c r="C27"/>
  <c r="E26"/>
  <c r="C26"/>
  <c r="E25"/>
  <c r="C25"/>
  <c r="E24"/>
  <c r="C24"/>
  <c r="E23"/>
  <c r="C23"/>
  <c r="E22"/>
  <c r="C22"/>
  <c r="E21"/>
  <c r="C21"/>
  <c r="E20"/>
  <c r="C20"/>
  <c r="E19"/>
  <c r="C19"/>
  <c r="E18"/>
  <c r="C18"/>
  <c r="E17"/>
  <c r="C17"/>
  <c r="D10"/>
  <c r="C10"/>
  <c r="C9"/>
  <c r="D28"/>
  <c r="D17"/>
  <c r="D18"/>
  <c r="D19"/>
  <c r="D20"/>
  <c r="D21"/>
  <c r="D22"/>
  <c r="D23"/>
  <c r="D24"/>
  <c r="D25"/>
  <c r="D26"/>
  <c r="D27"/>
  <c r="D29"/>
  <c r="D30"/>
  <c r="D31"/>
  <c r="D32"/>
  <c r="D33"/>
  <c r="D34"/>
  <c r="D35"/>
  <c r="D36"/>
  <c r="I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8"/>
  <c r="C8"/>
  <c r="E7"/>
  <c r="H17" l="1"/>
</calcChain>
</file>

<file path=xl/sharedStrings.xml><?xml version="1.0" encoding="utf-8"?>
<sst xmlns="http://schemas.openxmlformats.org/spreadsheetml/2006/main" count="29" uniqueCount="17">
  <si>
    <t>HePak Spreadsheet Example</t>
  </si>
  <si>
    <t>Using HeCalc, HeProperty, HeUnit and HeInput</t>
  </si>
  <si>
    <t>Try new input values (shown in red)</t>
  </si>
  <si>
    <t>Thermodynamic state definition</t>
  </si>
  <si>
    <t>Input 1</t>
  </si>
  <si>
    <t>Input 2</t>
  </si>
  <si>
    <t>Validate</t>
  </si>
  <si>
    <t>Index</t>
  </si>
  <si>
    <t>Name</t>
  </si>
  <si>
    <t>Value</t>
  </si>
  <si>
    <t>Unit System</t>
  </si>
  <si>
    <t>Units</t>
  </si>
  <si>
    <t>Error Message</t>
  </si>
  <si>
    <t>Property</t>
  </si>
  <si>
    <t xml:space="preserve"> reserved</t>
  </si>
  <si>
    <t>Input only</t>
  </si>
  <si>
    <t xml:space="preserve"> N/A</t>
  </si>
</sst>
</file>

<file path=xl/styles.xml><?xml version="1.0" encoding="utf-8"?>
<styleSheet xmlns="http://schemas.openxmlformats.org/spreadsheetml/2006/main">
  <numFmts count="1">
    <numFmt numFmtId="164" formatCode="0.0000E+00"/>
  </numFmts>
  <fonts count="8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Courier New"/>
      <family val="3"/>
    </font>
    <font>
      <sz val="10"/>
      <name val="Times New Roman"/>
      <family val="1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164" fontId="1" fillId="0" borderId="3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3" fillId="0" borderId="4" xfId="0" applyFont="1" applyBorder="1" applyAlignment="1">
      <alignment horizontal="right"/>
    </xf>
    <xf numFmtId="164" fontId="1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1" fontId="5" fillId="0" borderId="1" xfId="0" applyNumberFormat="1" applyFont="1" applyBorder="1"/>
    <xf numFmtId="164" fontId="3" fillId="0" borderId="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0" fillId="0" borderId="8" xfId="0" applyBorder="1"/>
    <xf numFmtId="164" fontId="1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right"/>
    </xf>
    <xf numFmtId="164" fontId="5" fillId="0" borderId="0" xfId="0" applyNumberFormat="1" applyFont="1" applyBorder="1"/>
    <xf numFmtId="0" fontId="0" fillId="0" borderId="17" xfId="0" applyBorder="1"/>
    <xf numFmtId="0" fontId="3" fillId="0" borderId="0" xfId="0" applyNumberFormat="1" applyFont="1" applyAlignment="1">
      <alignment horizontal="center"/>
    </xf>
    <xf numFmtId="0" fontId="0" fillId="0" borderId="16" xfId="0" applyBorder="1"/>
    <xf numFmtId="0" fontId="0" fillId="3" borderId="16" xfId="0" applyFill="1" applyBorder="1"/>
    <xf numFmtId="0" fontId="0" fillId="3" borderId="0" xfId="0" applyFill="1" applyBorder="1"/>
    <xf numFmtId="164" fontId="5" fillId="3" borderId="0" xfId="0" applyNumberFormat="1" applyFont="1" applyFill="1" applyBorder="1"/>
    <xf numFmtId="0" fontId="0" fillId="3" borderId="17" xfId="0" applyFill="1" applyBorder="1"/>
    <xf numFmtId="1" fontId="0" fillId="0" borderId="0" xfId="0" applyNumberFormat="1"/>
    <xf numFmtId="0" fontId="0" fillId="0" borderId="7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HePak.xl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ncent.heloin/Documents/Training/aaa/CALCU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CRY\1000913-C1243-JT-60SA\Dossier%20de%20definition\Macro_VH_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-s-dta-02\R-Projets$\GCRY\3010911-C2047-HELIAL%20KYOTO\Dossier%20de%20definition\DS%20-%20Data%20Sheets\C2047-DS-107-Lines%20List\C2047-DS-107%20Annex%201%20Dimensionnement%20pipes%20en%20cours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incent.heloin/My%20Documents/SPEC%20VANNES/Valves_refprop_simp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incent.heloin/My%20Documents/SPEC%20VANNES/Valves_refpr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rien.striebig/My%20Documents/Navantia/essa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HeCalc"/>
      <definedName name="heProperty"/>
      <definedName name="heunit"/>
    </defined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7"/>
      <sheetName val="Sheet5"/>
      <sheetName val="Sheet5 (2)"/>
      <sheetName val="Sheet4"/>
      <sheetName val="Sheet3"/>
      <sheetName val="Sheet3 (2)"/>
      <sheetName val="Sheet2"/>
      <sheetName val="Turbines"/>
      <sheetName val="Heat Loads"/>
      <sheetName val="Sheet1"/>
      <sheetName val="RHEA"/>
      <sheetName val="calcul"/>
      <sheetName val="calcul (2)"/>
      <sheetName val="DRYER"/>
      <sheetName val="model"/>
      <sheetName val="Heat Losses"/>
      <sheetName val="CRYO_AB_PSV"/>
      <sheetName val="model (2)"/>
      <sheetName val="HX_eau"/>
      <sheetName val="Property GasPak"/>
      <sheetName val="HX"/>
      <sheetName val="Matériaux"/>
      <sheetName val="Table"/>
      <sheetName val="Vanne_Charge&amp;Décharge"/>
      <sheetName val="After_Cooler"/>
      <sheetName val="Warm Lines"/>
      <sheetName val="DP_line"/>
      <sheetName val="DP_Lignes"/>
      <sheetName val="DP-ORS"/>
      <sheetName val="DP-Filtre"/>
      <sheetName val="DP-Adsorbers"/>
      <sheetName val="DP-HX"/>
      <sheetName val="DP-HX (2)"/>
      <sheetName val="Compresseur"/>
      <sheetName val="Helial"/>
      <sheetName val="Teneur H2O"/>
      <sheetName val="Exergie"/>
      <sheetName val="Turbine Réguléé à 2205 Hz"/>
      <sheetName val="Turbine  Libre"/>
      <sheetName val="Property HePak"/>
      <sheetName val="Fluides"/>
      <sheetName val="Pipe diame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64">
          <cell r="C64">
            <v>-100</v>
          </cell>
          <cell r="D64">
            <v>1.4E-2</v>
          </cell>
          <cell r="E64">
            <v>1.03E-5</v>
          </cell>
        </row>
        <row r="65">
          <cell r="C65">
            <v>-90</v>
          </cell>
          <cell r="D65">
            <v>8.0000000000000002E-3</v>
          </cell>
          <cell r="E65">
            <v>1.1900000000000001E-4</v>
          </cell>
        </row>
        <row r="66">
          <cell r="C66">
            <v>-80</v>
          </cell>
          <cell r="D66">
            <v>0.54</v>
          </cell>
          <cell r="E66">
            <v>5.6499999999999996E-4</v>
          </cell>
        </row>
        <row r="67">
          <cell r="C67">
            <v>-70</v>
          </cell>
          <cell r="D67">
            <v>2.57</v>
          </cell>
          <cell r="E67">
            <v>2.6900000000000001E-3</v>
          </cell>
        </row>
        <row r="68">
          <cell r="C68">
            <v>-60</v>
          </cell>
          <cell r="D68">
            <v>10.7</v>
          </cell>
          <cell r="E68">
            <v>1.0999999999999999E-2</v>
          </cell>
        </row>
        <row r="69">
          <cell r="C69">
            <v>-55</v>
          </cell>
          <cell r="D69">
            <v>20.8</v>
          </cell>
          <cell r="E69">
            <v>2.1000000000000001E-2</v>
          </cell>
        </row>
        <row r="70">
          <cell r="C70">
            <v>-50</v>
          </cell>
          <cell r="D70">
            <v>38.4</v>
          </cell>
          <cell r="E70">
            <v>3.7999999999999999E-2</v>
          </cell>
        </row>
        <row r="71">
          <cell r="C71">
            <v>-48</v>
          </cell>
          <cell r="D71">
            <v>49.6</v>
          </cell>
          <cell r="E71">
            <v>4.9000000000000002E-2</v>
          </cell>
        </row>
        <row r="72">
          <cell r="C72">
            <v>-46</v>
          </cell>
          <cell r="D72">
            <v>63</v>
          </cell>
          <cell r="E72">
            <v>6.0999999999999999E-2</v>
          </cell>
        </row>
        <row r="73">
          <cell r="C73">
            <v>-45</v>
          </cell>
          <cell r="D73">
            <v>68.5</v>
          </cell>
          <cell r="E73">
            <v>6.7000000000000004E-2</v>
          </cell>
        </row>
        <row r="74">
          <cell r="C74">
            <v>-44</v>
          </cell>
          <cell r="D74">
            <v>80.099999999999994</v>
          </cell>
          <cell r="E74">
            <v>7.5999999999999998E-2</v>
          </cell>
        </row>
        <row r="75">
          <cell r="C75">
            <v>-42</v>
          </cell>
          <cell r="D75">
            <v>101.5</v>
          </cell>
          <cell r="E75">
            <v>9.7000000000000003E-2</v>
          </cell>
        </row>
        <row r="76">
          <cell r="C76">
            <v>-40</v>
          </cell>
          <cell r="D76">
            <v>126.9</v>
          </cell>
          <cell r="E76">
            <v>0.11</v>
          </cell>
        </row>
        <row r="77">
          <cell r="C77">
            <v>-39</v>
          </cell>
          <cell r="D77">
            <v>137</v>
          </cell>
          <cell r="E77">
            <v>0.12</v>
          </cell>
        </row>
        <row r="78">
          <cell r="C78">
            <v>-38</v>
          </cell>
          <cell r="D78">
            <v>158</v>
          </cell>
          <cell r="E78">
            <v>0.14000000000000001</v>
          </cell>
        </row>
        <row r="79">
          <cell r="C79">
            <v>-37</v>
          </cell>
          <cell r="D79">
            <v>174.1</v>
          </cell>
          <cell r="E79">
            <v>0.16</v>
          </cell>
        </row>
        <row r="80">
          <cell r="C80">
            <v>-36</v>
          </cell>
          <cell r="D80">
            <v>197.8</v>
          </cell>
          <cell r="E80">
            <v>0.17</v>
          </cell>
        </row>
        <row r="81">
          <cell r="C81">
            <v>-35</v>
          </cell>
          <cell r="D81">
            <v>224</v>
          </cell>
          <cell r="E81">
            <v>0.19</v>
          </cell>
        </row>
        <row r="82">
          <cell r="C82">
            <v>-34</v>
          </cell>
          <cell r="D82">
            <v>245</v>
          </cell>
          <cell r="E82">
            <v>0.22</v>
          </cell>
        </row>
        <row r="83">
          <cell r="C83">
            <v>-33</v>
          </cell>
          <cell r="D83">
            <v>274</v>
          </cell>
          <cell r="E83">
            <v>0.24</v>
          </cell>
        </row>
        <row r="84">
          <cell r="C84">
            <v>-32</v>
          </cell>
          <cell r="D84">
            <v>303.39999999999998</v>
          </cell>
          <cell r="E84">
            <v>0.26</v>
          </cell>
        </row>
        <row r="85">
          <cell r="C85">
            <v>-31</v>
          </cell>
          <cell r="D85">
            <v>336</v>
          </cell>
          <cell r="E85">
            <v>0.3</v>
          </cell>
        </row>
        <row r="86">
          <cell r="C86">
            <v>-30</v>
          </cell>
          <cell r="D86">
            <v>374</v>
          </cell>
          <cell r="E86">
            <v>0.33</v>
          </cell>
        </row>
        <row r="87">
          <cell r="C87">
            <v>-29</v>
          </cell>
          <cell r="D87">
            <v>411</v>
          </cell>
          <cell r="E87">
            <v>0.37</v>
          </cell>
        </row>
        <row r="88">
          <cell r="C88">
            <v>-28</v>
          </cell>
          <cell r="D88">
            <v>461</v>
          </cell>
          <cell r="E88">
            <v>0.4</v>
          </cell>
        </row>
        <row r="89">
          <cell r="C89">
            <v>-27</v>
          </cell>
          <cell r="D89">
            <v>511</v>
          </cell>
          <cell r="E89">
            <v>0.45</v>
          </cell>
        </row>
        <row r="90">
          <cell r="C90">
            <v>-26</v>
          </cell>
          <cell r="D90">
            <v>563</v>
          </cell>
          <cell r="E90">
            <v>0.49</v>
          </cell>
        </row>
        <row r="91">
          <cell r="C91">
            <v>-25</v>
          </cell>
          <cell r="D91">
            <v>623</v>
          </cell>
          <cell r="E91">
            <v>0.55000000000000004</v>
          </cell>
        </row>
        <row r="92">
          <cell r="C92">
            <v>-24</v>
          </cell>
          <cell r="D92">
            <v>689</v>
          </cell>
          <cell r="E92">
            <v>0.59</v>
          </cell>
        </row>
        <row r="93">
          <cell r="C93">
            <v>-23</v>
          </cell>
          <cell r="D93">
            <v>759</v>
          </cell>
          <cell r="E93">
            <v>0.66</v>
          </cell>
        </row>
        <row r="94">
          <cell r="C94">
            <v>-22</v>
          </cell>
          <cell r="D94">
            <v>840</v>
          </cell>
          <cell r="E94">
            <v>0.72</v>
          </cell>
        </row>
        <row r="95">
          <cell r="C95">
            <v>-21</v>
          </cell>
          <cell r="D95">
            <v>922</v>
          </cell>
          <cell r="E95">
            <v>0.8</v>
          </cell>
        </row>
        <row r="96">
          <cell r="C96">
            <v>-20</v>
          </cell>
          <cell r="D96">
            <v>1015</v>
          </cell>
          <cell r="E96">
            <v>0.88</v>
          </cell>
        </row>
        <row r="97">
          <cell r="C97">
            <v>-19</v>
          </cell>
          <cell r="D97">
            <v>1118</v>
          </cell>
          <cell r="E97">
            <v>0.96</v>
          </cell>
        </row>
        <row r="98">
          <cell r="C98">
            <v>-18</v>
          </cell>
          <cell r="D98">
            <v>1231</v>
          </cell>
          <cell r="E98">
            <v>1.05</v>
          </cell>
        </row>
        <row r="99">
          <cell r="C99">
            <v>-17</v>
          </cell>
          <cell r="D99">
            <v>1358</v>
          </cell>
          <cell r="E99">
            <v>1.1499999999999999</v>
          </cell>
        </row>
        <row r="100">
          <cell r="C100">
            <v>-16</v>
          </cell>
          <cell r="D100">
            <v>1480</v>
          </cell>
          <cell r="E100">
            <v>1.26</v>
          </cell>
        </row>
        <row r="101">
          <cell r="C101">
            <v>-15</v>
          </cell>
          <cell r="D101">
            <v>1630</v>
          </cell>
          <cell r="E101">
            <v>1.38</v>
          </cell>
        </row>
        <row r="102">
          <cell r="C102">
            <v>-14</v>
          </cell>
          <cell r="D102">
            <v>1779</v>
          </cell>
          <cell r="E102">
            <v>1.51</v>
          </cell>
        </row>
        <row r="103">
          <cell r="C103">
            <v>-13</v>
          </cell>
          <cell r="D103">
            <v>1953</v>
          </cell>
          <cell r="E103">
            <v>1.65</v>
          </cell>
        </row>
        <row r="104">
          <cell r="C104">
            <v>-12</v>
          </cell>
          <cell r="D104">
            <v>2140</v>
          </cell>
          <cell r="E104">
            <v>1.79</v>
          </cell>
        </row>
        <row r="105">
          <cell r="C105">
            <v>-11</v>
          </cell>
          <cell r="D105">
            <v>2338</v>
          </cell>
          <cell r="E105">
            <v>1.96</v>
          </cell>
        </row>
        <row r="106">
          <cell r="C106">
            <v>-10</v>
          </cell>
          <cell r="D106">
            <v>2562</v>
          </cell>
          <cell r="E106">
            <v>2.14</v>
          </cell>
        </row>
        <row r="107">
          <cell r="C107">
            <v>-9</v>
          </cell>
          <cell r="D107">
            <v>2798</v>
          </cell>
          <cell r="E107">
            <v>2.33</v>
          </cell>
        </row>
        <row r="108">
          <cell r="C108">
            <v>-8</v>
          </cell>
          <cell r="D108">
            <v>3047</v>
          </cell>
          <cell r="E108">
            <v>2.54</v>
          </cell>
        </row>
        <row r="109">
          <cell r="C109">
            <v>-7</v>
          </cell>
          <cell r="D109">
            <v>3333</v>
          </cell>
          <cell r="E109">
            <v>2.76</v>
          </cell>
        </row>
        <row r="110">
          <cell r="C110">
            <v>-6</v>
          </cell>
          <cell r="D110">
            <v>3632</v>
          </cell>
          <cell r="E110">
            <v>2.99</v>
          </cell>
        </row>
        <row r="111">
          <cell r="C111">
            <v>-5</v>
          </cell>
          <cell r="D111">
            <v>3955</v>
          </cell>
          <cell r="E111">
            <v>3.2</v>
          </cell>
        </row>
        <row r="112">
          <cell r="C112">
            <v>-4</v>
          </cell>
          <cell r="D112">
            <v>4303</v>
          </cell>
          <cell r="E112">
            <v>3.51</v>
          </cell>
        </row>
        <row r="113">
          <cell r="C113">
            <v>-3</v>
          </cell>
          <cell r="D113">
            <v>4690</v>
          </cell>
          <cell r="E113">
            <v>3.81</v>
          </cell>
        </row>
        <row r="114">
          <cell r="C114">
            <v>-2</v>
          </cell>
          <cell r="D114">
            <v>5100</v>
          </cell>
          <cell r="E114">
            <v>4.13</v>
          </cell>
        </row>
        <row r="115">
          <cell r="C115">
            <v>-1</v>
          </cell>
          <cell r="D115">
            <v>5547</v>
          </cell>
          <cell r="E115">
            <v>4.47</v>
          </cell>
        </row>
        <row r="116">
          <cell r="C116">
            <v>0</v>
          </cell>
          <cell r="D116">
            <v>6020</v>
          </cell>
          <cell r="E116">
            <v>4.84</v>
          </cell>
        </row>
        <row r="117">
          <cell r="C117">
            <v>1</v>
          </cell>
          <cell r="D117">
            <v>6480</v>
          </cell>
          <cell r="E117">
            <v>5.2</v>
          </cell>
        </row>
        <row r="118">
          <cell r="C118">
            <v>2</v>
          </cell>
          <cell r="D118">
            <v>6850</v>
          </cell>
          <cell r="E118">
            <v>5.6</v>
          </cell>
        </row>
        <row r="119">
          <cell r="C119">
            <v>3</v>
          </cell>
          <cell r="D119">
            <v>7487</v>
          </cell>
          <cell r="E119">
            <v>6</v>
          </cell>
        </row>
        <row r="120">
          <cell r="C120">
            <v>4</v>
          </cell>
          <cell r="D120">
            <v>8022</v>
          </cell>
          <cell r="E120">
            <v>6.4</v>
          </cell>
        </row>
        <row r="121">
          <cell r="C121">
            <v>5</v>
          </cell>
          <cell r="D121">
            <v>8595</v>
          </cell>
          <cell r="E121">
            <v>6.8</v>
          </cell>
        </row>
        <row r="122">
          <cell r="C122">
            <v>6</v>
          </cell>
          <cell r="D122">
            <v>9216</v>
          </cell>
          <cell r="E122">
            <v>7.3</v>
          </cell>
        </row>
        <row r="123">
          <cell r="C123">
            <v>7</v>
          </cell>
          <cell r="D123">
            <v>9875</v>
          </cell>
          <cell r="E123">
            <v>7.8</v>
          </cell>
        </row>
        <row r="124">
          <cell r="C124">
            <v>8</v>
          </cell>
          <cell r="D124">
            <v>10584</v>
          </cell>
          <cell r="E124">
            <v>8.3000000000000007</v>
          </cell>
        </row>
        <row r="125">
          <cell r="C125">
            <v>9</v>
          </cell>
          <cell r="D125">
            <v>11318</v>
          </cell>
          <cell r="E125">
            <v>8.8000000000000007</v>
          </cell>
        </row>
        <row r="126">
          <cell r="C126">
            <v>10</v>
          </cell>
          <cell r="D126">
            <v>12114</v>
          </cell>
          <cell r="E126">
            <v>9.4</v>
          </cell>
        </row>
        <row r="127">
          <cell r="C127">
            <v>11</v>
          </cell>
          <cell r="D127">
            <v>12935</v>
          </cell>
          <cell r="E127">
            <v>10</v>
          </cell>
        </row>
        <row r="128">
          <cell r="C128">
            <v>12</v>
          </cell>
          <cell r="D128">
            <v>13806</v>
          </cell>
          <cell r="E128">
            <v>10.7</v>
          </cell>
        </row>
        <row r="129">
          <cell r="C129">
            <v>13</v>
          </cell>
          <cell r="D129">
            <v>14800</v>
          </cell>
          <cell r="E129">
            <v>11.4</v>
          </cell>
        </row>
        <row r="130">
          <cell r="C130">
            <v>14</v>
          </cell>
          <cell r="D130">
            <v>15796</v>
          </cell>
          <cell r="E130">
            <v>12.1</v>
          </cell>
        </row>
        <row r="131">
          <cell r="C131">
            <v>15</v>
          </cell>
          <cell r="D131">
            <v>16791</v>
          </cell>
          <cell r="E131">
            <v>12.8</v>
          </cell>
        </row>
        <row r="132">
          <cell r="C132">
            <v>16</v>
          </cell>
          <cell r="D132">
            <v>17885</v>
          </cell>
          <cell r="E132">
            <v>13.6</v>
          </cell>
        </row>
        <row r="133">
          <cell r="C133">
            <v>17</v>
          </cell>
          <cell r="D133">
            <v>19030</v>
          </cell>
          <cell r="E133">
            <v>14.5</v>
          </cell>
        </row>
        <row r="134">
          <cell r="C134">
            <v>18</v>
          </cell>
          <cell r="D134">
            <v>20396</v>
          </cell>
          <cell r="E134">
            <v>15.4</v>
          </cell>
        </row>
        <row r="135">
          <cell r="C135">
            <v>19</v>
          </cell>
          <cell r="D135">
            <v>21641</v>
          </cell>
          <cell r="E135">
            <v>16.3</v>
          </cell>
        </row>
        <row r="136">
          <cell r="C136">
            <v>20</v>
          </cell>
          <cell r="D136">
            <v>23020</v>
          </cell>
          <cell r="E136">
            <v>17.3</v>
          </cell>
        </row>
        <row r="137">
          <cell r="C137">
            <v>21</v>
          </cell>
          <cell r="D137">
            <v>24502</v>
          </cell>
          <cell r="E137">
            <v>18.3</v>
          </cell>
        </row>
        <row r="138">
          <cell r="C138">
            <v>22</v>
          </cell>
          <cell r="D138">
            <v>26120</v>
          </cell>
          <cell r="E138">
            <v>19.399999999999999</v>
          </cell>
        </row>
        <row r="139">
          <cell r="C139">
            <v>23</v>
          </cell>
          <cell r="D139">
            <v>27736</v>
          </cell>
          <cell r="E139">
            <v>20.6</v>
          </cell>
        </row>
        <row r="140">
          <cell r="C140">
            <v>24</v>
          </cell>
          <cell r="D140">
            <v>29477</v>
          </cell>
          <cell r="E140">
            <v>21.8</v>
          </cell>
        </row>
        <row r="141">
          <cell r="C141">
            <v>25</v>
          </cell>
          <cell r="D141">
            <v>31219</v>
          </cell>
          <cell r="E141">
            <v>23</v>
          </cell>
        </row>
        <row r="142">
          <cell r="C142">
            <v>26</v>
          </cell>
          <cell r="D142">
            <v>33209</v>
          </cell>
          <cell r="E142">
            <v>24.4</v>
          </cell>
        </row>
        <row r="143">
          <cell r="C143">
            <v>27</v>
          </cell>
          <cell r="D143">
            <v>35200</v>
          </cell>
          <cell r="E143">
            <v>25.8</v>
          </cell>
        </row>
        <row r="144">
          <cell r="C144">
            <v>28</v>
          </cell>
          <cell r="D144">
            <v>37312</v>
          </cell>
          <cell r="E144">
            <v>27.2</v>
          </cell>
        </row>
        <row r="145">
          <cell r="C145">
            <v>29</v>
          </cell>
          <cell r="D145">
            <v>39551</v>
          </cell>
          <cell r="E145">
            <v>28.7</v>
          </cell>
        </row>
        <row r="146">
          <cell r="C146">
            <v>30</v>
          </cell>
          <cell r="D146">
            <v>41791</v>
          </cell>
          <cell r="E146">
            <v>30.3</v>
          </cell>
        </row>
        <row r="147">
          <cell r="C147">
            <v>31</v>
          </cell>
          <cell r="D147">
            <v>44322</v>
          </cell>
          <cell r="E147">
            <v>32</v>
          </cell>
        </row>
        <row r="148">
          <cell r="C148">
            <v>32</v>
          </cell>
          <cell r="D148">
            <v>46936</v>
          </cell>
          <cell r="E148">
            <v>33.5</v>
          </cell>
        </row>
        <row r="149">
          <cell r="C149">
            <v>33</v>
          </cell>
          <cell r="D149">
            <v>49675</v>
          </cell>
          <cell r="E149">
            <v>35.6</v>
          </cell>
        </row>
        <row r="150">
          <cell r="C150">
            <v>34</v>
          </cell>
          <cell r="D150">
            <v>52539</v>
          </cell>
          <cell r="E150">
            <v>37.200000000000003</v>
          </cell>
        </row>
        <row r="151">
          <cell r="C151">
            <v>35</v>
          </cell>
          <cell r="D151">
            <v>55472</v>
          </cell>
          <cell r="E151">
            <v>39.6</v>
          </cell>
        </row>
        <row r="152">
          <cell r="C152">
            <v>36</v>
          </cell>
          <cell r="D152">
            <v>58639</v>
          </cell>
          <cell r="E152">
            <v>41.3</v>
          </cell>
        </row>
        <row r="153">
          <cell r="C153">
            <v>37</v>
          </cell>
          <cell r="D153">
            <v>62001</v>
          </cell>
          <cell r="E153">
            <v>43.8</v>
          </cell>
        </row>
        <row r="154">
          <cell r="C154">
            <v>38</v>
          </cell>
          <cell r="D154">
            <v>65487</v>
          </cell>
          <cell r="E154">
            <v>45.8</v>
          </cell>
        </row>
        <row r="155">
          <cell r="C155">
            <v>39</v>
          </cell>
          <cell r="D155">
            <v>68973</v>
          </cell>
          <cell r="E155">
            <v>48.4</v>
          </cell>
        </row>
        <row r="156">
          <cell r="C156">
            <v>40</v>
          </cell>
          <cell r="D156">
            <v>71761</v>
          </cell>
          <cell r="E156">
            <v>50.7</v>
          </cell>
        </row>
        <row r="157">
          <cell r="C157">
            <v>42</v>
          </cell>
          <cell r="D157">
            <v>81049</v>
          </cell>
          <cell r="E157">
            <v>56.5</v>
          </cell>
        </row>
        <row r="158">
          <cell r="C158">
            <v>44</v>
          </cell>
          <cell r="D158">
            <v>89889</v>
          </cell>
          <cell r="E158">
            <v>62.3</v>
          </cell>
        </row>
        <row r="159">
          <cell r="C159">
            <v>45</v>
          </cell>
          <cell r="D159">
            <v>94527</v>
          </cell>
          <cell r="E159">
            <v>65.3</v>
          </cell>
        </row>
        <row r="160">
          <cell r="C160">
            <v>46</v>
          </cell>
          <cell r="D160">
            <v>99600</v>
          </cell>
          <cell r="E160">
            <v>68.7</v>
          </cell>
        </row>
        <row r="161">
          <cell r="C161">
            <v>48</v>
          </cell>
          <cell r="D161">
            <v>110681</v>
          </cell>
          <cell r="E161">
            <v>75.5</v>
          </cell>
        </row>
        <row r="162">
          <cell r="C162">
            <v>50</v>
          </cell>
          <cell r="D162">
            <v>120398</v>
          </cell>
          <cell r="E162">
            <v>82.3</v>
          </cell>
        </row>
        <row r="163">
          <cell r="C163">
            <v>55</v>
          </cell>
          <cell r="D163">
            <v>155472</v>
          </cell>
          <cell r="E163">
            <v>104</v>
          </cell>
        </row>
        <row r="164">
          <cell r="C164">
            <v>60</v>
          </cell>
          <cell r="D164">
            <v>196517</v>
          </cell>
          <cell r="E164">
            <v>129.5</v>
          </cell>
        </row>
        <row r="165">
          <cell r="C165">
            <v>70</v>
          </cell>
          <cell r="D165">
            <v>307212</v>
          </cell>
          <cell r="E165">
            <v>196.5</v>
          </cell>
        </row>
        <row r="166">
          <cell r="C166">
            <v>80</v>
          </cell>
          <cell r="D166">
            <v>467662</v>
          </cell>
          <cell r="E166">
            <v>290.5</v>
          </cell>
        </row>
        <row r="167">
          <cell r="C167">
            <v>90</v>
          </cell>
          <cell r="D167">
            <v>691542</v>
          </cell>
          <cell r="E167">
            <v>418</v>
          </cell>
        </row>
        <row r="168">
          <cell r="C168">
            <v>100</v>
          </cell>
          <cell r="D168">
            <v>1000980</v>
          </cell>
          <cell r="E168">
            <v>558</v>
          </cell>
        </row>
      </sheetData>
      <sheetData sheetId="36"/>
      <sheetData sheetId="37"/>
      <sheetData sheetId="38"/>
      <sheetData sheetId="39"/>
      <sheetData sheetId="40">
        <row r="2">
          <cell r="C2" t="str">
            <v>Ammoniac</v>
          </cell>
        </row>
        <row r="3">
          <cell r="C3" t="str">
            <v>Argon</v>
          </cell>
        </row>
        <row r="4">
          <cell r="C4" t="str">
            <v>Nitrogen</v>
          </cell>
        </row>
        <row r="5">
          <cell r="C5" t="str">
            <v>Nitrogen</v>
          </cell>
        </row>
        <row r="6">
          <cell r="C6" t="str">
            <v>Butane Normal</v>
          </cell>
        </row>
        <row r="7">
          <cell r="C7" t="str">
            <v>Deutérium</v>
          </cell>
        </row>
        <row r="8">
          <cell r="C8" t="str">
            <v>Dioxide de carbone</v>
          </cell>
        </row>
        <row r="9">
          <cell r="C9" t="str">
            <v>Eau</v>
          </cell>
        </row>
        <row r="10">
          <cell r="C10" t="str">
            <v>Ethane</v>
          </cell>
        </row>
        <row r="11">
          <cell r="C11" t="str">
            <v>Ethylène</v>
          </cell>
        </row>
        <row r="12">
          <cell r="C12" t="str">
            <v>Ethylène</v>
          </cell>
        </row>
        <row r="13">
          <cell r="C13" t="str">
            <v>Helium</v>
          </cell>
        </row>
        <row r="14">
          <cell r="C14" t="str">
            <v>Hydrogen Sulfide</v>
          </cell>
        </row>
        <row r="15">
          <cell r="C15" t="str">
            <v>Isobutane</v>
          </cell>
        </row>
        <row r="16">
          <cell r="C16" t="str">
            <v>Krypton</v>
          </cell>
        </row>
        <row r="17">
          <cell r="C17" t="str">
            <v>Methane</v>
          </cell>
        </row>
        <row r="18">
          <cell r="C18" t="str">
            <v>Methane</v>
          </cell>
        </row>
        <row r="19">
          <cell r="C19" t="str">
            <v>Monoxide de carbone</v>
          </cell>
        </row>
        <row r="20">
          <cell r="C20" t="str">
            <v>Néon</v>
          </cell>
        </row>
        <row r="21">
          <cell r="C21" t="str">
            <v>Nitrogene Trifluoride</v>
          </cell>
        </row>
        <row r="22">
          <cell r="C22" t="str">
            <v>Normal Hydrogene</v>
          </cell>
        </row>
        <row r="23">
          <cell r="C23" t="str">
            <v>Oxygène</v>
          </cell>
        </row>
        <row r="24">
          <cell r="C24" t="str">
            <v>Oxygène</v>
          </cell>
        </row>
        <row r="25">
          <cell r="C25" t="str">
            <v>Hydrogène Para</v>
          </cell>
        </row>
        <row r="26">
          <cell r="C26" t="str">
            <v>Propane</v>
          </cell>
        </row>
        <row r="27">
          <cell r="C27" t="str">
            <v>R11</v>
          </cell>
        </row>
        <row r="28">
          <cell r="C28" t="str">
            <v>R12</v>
          </cell>
        </row>
        <row r="29">
          <cell r="C29" t="str">
            <v>R123</v>
          </cell>
        </row>
        <row r="30">
          <cell r="C30" t="str">
            <v>R124</v>
          </cell>
        </row>
        <row r="31">
          <cell r="C31" t="str">
            <v>R125</v>
          </cell>
        </row>
        <row r="32">
          <cell r="C32" t="str">
            <v>R134</v>
          </cell>
        </row>
        <row r="33">
          <cell r="C33" t="str">
            <v>R134</v>
          </cell>
        </row>
        <row r="34">
          <cell r="C34" t="str">
            <v>R152</v>
          </cell>
        </row>
        <row r="35">
          <cell r="C35" t="str">
            <v>R22</v>
          </cell>
        </row>
        <row r="36">
          <cell r="C36" t="str">
            <v>R32</v>
          </cell>
        </row>
        <row r="37">
          <cell r="C37" t="str">
            <v>R32</v>
          </cell>
        </row>
        <row r="38">
          <cell r="C38" t="str">
            <v>Xénon</v>
          </cell>
        </row>
      </sheetData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Fluides"/>
      <sheetName val="Property GasPak"/>
      <sheetName val="Property HePak"/>
      <sheetName val="Macro_VH_(1)"/>
    </sheetNames>
    <definedNames>
      <definedName name="lambda_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mplantation"/>
      <sheetName val="Warm Lines"/>
      <sheetName val="Turbines Bearings"/>
      <sheetName val="Boite Froide Haut"/>
      <sheetName val="Boite Froide Bas"/>
      <sheetName val="ORS 1"/>
      <sheetName val="Lignes froides AL"/>
      <sheetName val="calcul"/>
      <sheetName val="Fluides"/>
      <sheetName val="Pipe diame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K2" t="str">
            <v>He</v>
          </cell>
        </row>
        <row r="3">
          <cell r="K3" t="str">
            <v>N2</v>
          </cell>
        </row>
      </sheetData>
      <sheetData sheetId="9">
        <row r="33">
          <cell r="C33">
            <v>10</v>
          </cell>
        </row>
        <row r="51">
          <cell r="B51">
            <v>0</v>
          </cell>
        </row>
        <row r="52">
          <cell r="B52">
            <v>1</v>
          </cell>
        </row>
        <row r="53">
          <cell r="B53">
            <v>2</v>
          </cell>
        </row>
        <row r="54">
          <cell r="B54">
            <v>3</v>
          </cell>
        </row>
        <row r="55">
          <cell r="B55">
            <v>4</v>
          </cell>
        </row>
        <row r="56">
          <cell r="B56">
            <v>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CV3110-Nm3(Refprop)"/>
      <sheetName val="Cover"/>
      <sheetName val="PCV301"/>
      <sheetName val="Fluids"/>
      <sheetName val="Data bas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PCV301"/>
      <sheetName val="Fluids"/>
      <sheetName val="Data base"/>
      <sheetName val="FCV3110-Nm3(Refprop)"/>
    </sheetNames>
    <sheetDataSet>
      <sheetData sheetId="0" refreshError="1"/>
      <sheetData sheetId="1" refreshError="1"/>
      <sheetData sheetId="2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</row>
        <row r="26">
          <cell r="A26">
            <v>23</v>
          </cell>
        </row>
        <row r="27">
          <cell r="A27">
            <v>24</v>
          </cell>
        </row>
        <row r="28">
          <cell r="A28">
            <v>25</v>
          </cell>
        </row>
        <row r="29">
          <cell r="A29">
            <v>26</v>
          </cell>
        </row>
        <row r="30">
          <cell r="A30">
            <v>27</v>
          </cell>
        </row>
        <row r="31">
          <cell r="A31">
            <v>28</v>
          </cell>
        </row>
        <row r="32">
          <cell r="A32">
            <v>29</v>
          </cell>
        </row>
        <row r="33">
          <cell r="A33">
            <v>30</v>
          </cell>
        </row>
        <row r="34">
          <cell r="A34">
            <v>31</v>
          </cell>
        </row>
        <row r="35">
          <cell r="A35">
            <v>32</v>
          </cell>
        </row>
        <row r="36">
          <cell r="A36">
            <v>33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  <row r="54">
          <cell r="A54">
            <v>51</v>
          </cell>
        </row>
        <row r="55">
          <cell r="A55">
            <v>52</v>
          </cell>
        </row>
        <row r="56">
          <cell r="A56">
            <v>53</v>
          </cell>
        </row>
        <row r="57">
          <cell r="A57">
            <v>54</v>
          </cell>
        </row>
        <row r="58">
          <cell r="A58">
            <v>55</v>
          </cell>
        </row>
        <row r="59">
          <cell r="A59">
            <v>56</v>
          </cell>
        </row>
        <row r="60">
          <cell r="A60">
            <v>57</v>
          </cell>
        </row>
        <row r="61">
          <cell r="A61">
            <v>58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</row>
        <row r="65">
          <cell r="A65">
            <v>62</v>
          </cell>
        </row>
        <row r="66">
          <cell r="A66">
            <v>63</v>
          </cell>
        </row>
        <row r="67">
          <cell r="A67">
            <v>64</v>
          </cell>
        </row>
        <row r="68">
          <cell r="A68">
            <v>65</v>
          </cell>
        </row>
        <row r="69">
          <cell r="A69">
            <v>66</v>
          </cell>
        </row>
        <row r="70">
          <cell r="A70">
            <v>67</v>
          </cell>
        </row>
        <row r="71">
          <cell r="A71">
            <v>68</v>
          </cell>
        </row>
        <row r="72">
          <cell r="A72">
            <v>69</v>
          </cell>
        </row>
        <row r="73">
          <cell r="A73">
            <v>70</v>
          </cell>
        </row>
        <row r="74">
          <cell r="A74">
            <v>71</v>
          </cell>
        </row>
        <row r="75">
          <cell r="A75">
            <v>72</v>
          </cell>
        </row>
        <row r="76">
          <cell r="A76">
            <v>73</v>
          </cell>
        </row>
        <row r="77">
          <cell r="A77">
            <v>74</v>
          </cell>
        </row>
        <row r="78">
          <cell r="A78">
            <v>75</v>
          </cell>
        </row>
        <row r="79">
          <cell r="A79">
            <v>76</v>
          </cell>
        </row>
        <row r="80">
          <cell r="A80">
            <v>77</v>
          </cell>
        </row>
        <row r="81">
          <cell r="A81">
            <v>78</v>
          </cell>
        </row>
        <row r="82">
          <cell r="A82">
            <v>79</v>
          </cell>
        </row>
        <row r="83">
          <cell r="A83">
            <v>80</v>
          </cell>
        </row>
        <row r="84">
          <cell r="A84">
            <v>81</v>
          </cell>
        </row>
        <row r="85">
          <cell r="A85">
            <v>82</v>
          </cell>
        </row>
        <row r="86">
          <cell r="A86">
            <v>83</v>
          </cell>
        </row>
        <row r="87">
          <cell r="A87">
            <v>84</v>
          </cell>
        </row>
      </sheetData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et calculs"/>
      <sheetName val="Hypothèse col sonique"/>
      <sheetName val="Unités SI"/>
      <sheetName val="Tableaux"/>
      <sheetName val="Infos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I62"/>
  <sheetViews>
    <sheetView tabSelected="1" workbookViewId="0">
      <pane ySplit="16" topLeftCell="A35" activePane="bottomLeft" state="frozen"/>
      <selection activeCell="C23" sqref="C23"/>
      <selection pane="bottomLeft" activeCell="I38" sqref="I38"/>
    </sheetView>
  </sheetViews>
  <sheetFormatPr defaultRowHeight="12.75"/>
  <cols>
    <col min="3" max="4" width="15.7109375" customWidth="1"/>
    <col min="5" max="5" width="12.7109375" customWidth="1"/>
    <col min="6" max="6" width="4.85546875" customWidth="1"/>
    <col min="7" max="7" width="5" customWidth="1"/>
    <col min="9" max="9" width="11.42578125" customWidth="1"/>
  </cols>
  <sheetData>
    <row r="1" spans="1:7" ht="15.75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/>
      <c r="C3" s="3"/>
      <c r="D3" s="3"/>
      <c r="E3" s="3"/>
      <c r="F3" s="3"/>
      <c r="G3" s="3"/>
    </row>
    <row r="5" spans="1:7">
      <c r="C5" s="2" t="s">
        <v>3</v>
      </c>
      <c r="D5" s="2"/>
    </row>
    <row r="6" spans="1:7">
      <c r="C6" s="4" t="s">
        <v>4</v>
      </c>
      <c r="D6" s="4" t="s">
        <v>5</v>
      </c>
      <c r="E6" s="4" t="s">
        <v>6</v>
      </c>
    </row>
    <row r="7" spans="1:7">
      <c r="B7" s="5" t="s">
        <v>7</v>
      </c>
      <c r="C7" s="6">
        <v>1</v>
      </c>
      <c r="D7" s="6">
        <v>2</v>
      </c>
      <c r="E7" s="7" t="str">
        <f>[1]!heProperty(Input2)</f>
        <v xml:space="preserve"> Temperature </v>
      </c>
    </row>
    <row r="8" spans="1:7">
      <c r="B8" s="5" t="s">
        <v>8</v>
      </c>
      <c r="C8" s="8" t="str">
        <f>[1]!heProperty(Input1)</f>
        <v xml:space="preserve"> Pressure </v>
      </c>
      <c r="D8" s="8" t="str">
        <f>[1]!heProperty(Input2)</f>
        <v xml:space="preserve"> Temperature </v>
      </c>
    </row>
    <row r="9" spans="1:7">
      <c r="B9" s="5" t="s">
        <v>9</v>
      </c>
      <c r="C9" s="9">
        <f>1.2*10^5</f>
        <v>120000</v>
      </c>
      <c r="D9" s="9">
        <v>4.3</v>
      </c>
      <c r="E9" s="10" t="s">
        <v>10</v>
      </c>
      <c r="F9" s="6">
        <v>1</v>
      </c>
    </row>
    <row r="10" spans="1:7">
      <c r="B10" s="11" t="s">
        <v>11</v>
      </c>
      <c r="C10" s="12" t="str">
        <f>[1]!heunit(Input1,Units)</f>
        <v xml:space="preserve"> [Pa] </v>
      </c>
      <c r="D10" s="12" t="str">
        <f>[1]!heunit(Input2,Units)</f>
        <v xml:space="preserve"> [K] </v>
      </c>
      <c r="E10" s="10"/>
      <c r="F10" s="13"/>
    </row>
    <row r="11" spans="1:7">
      <c r="A11" s="14"/>
      <c r="B11" s="15"/>
      <c r="C11" s="16"/>
      <c r="D11" s="16"/>
      <c r="E11" s="17"/>
      <c r="F11" s="13"/>
    </row>
    <row r="12" spans="1:7" ht="13.5">
      <c r="B12" s="18">
        <v>2</v>
      </c>
      <c r="C12" s="19" t="s">
        <v>12</v>
      </c>
      <c r="D12" s="20"/>
      <c r="E12" s="21"/>
      <c r="F12" s="13"/>
    </row>
    <row r="13" spans="1:7">
      <c r="B13" s="22">
        <v>3</v>
      </c>
      <c r="C13" s="23"/>
      <c r="D13" s="24"/>
      <c r="E13" s="25"/>
      <c r="F13" s="13"/>
    </row>
    <row r="14" spans="1:7" ht="13.5" thickBot="1">
      <c r="D14" s="26"/>
    </row>
    <row r="15" spans="1:7" s="27" customFormat="1">
      <c r="B15" s="28" t="s">
        <v>13</v>
      </c>
      <c r="C15" s="29" t="s">
        <v>13</v>
      </c>
      <c r="D15" s="29"/>
      <c r="E15" s="30" t="s">
        <v>13</v>
      </c>
    </row>
    <row r="16" spans="1:7" s="27" customFormat="1" ht="13.5" thickBot="1">
      <c r="B16" s="31" t="s">
        <v>7</v>
      </c>
      <c r="C16" s="32" t="s">
        <v>8</v>
      </c>
      <c r="D16" s="33" t="s">
        <v>9</v>
      </c>
      <c r="E16" s="34" t="s">
        <v>11</v>
      </c>
    </row>
    <row r="17" spans="2:9" s="27" customFormat="1" ht="13.5">
      <c r="B17" s="35">
        <v>0</v>
      </c>
      <c r="C17" s="14" t="str">
        <f>[1]!heProperty(B17)</f>
        <v xml:space="preserve"> Quality </v>
      </c>
      <c r="D17" s="36">
        <f>[1]!HeCalc(B17,0,Input1,Value1,Input2,Value2,Units)</f>
        <v>-1</v>
      </c>
      <c r="E17" s="37" t="str">
        <f>[1]!heunit(B17,Units)</f>
        <v xml:space="preserve"> [-] </v>
      </c>
      <c r="H17" s="38">
        <f>D17</f>
        <v>-1</v>
      </c>
    </row>
    <row r="18" spans="2:9" ht="13.5">
      <c r="B18" s="39">
        <v>1</v>
      </c>
      <c r="C18" s="14" t="str">
        <f>[1]!heProperty(B18)</f>
        <v xml:space="preserve"> Pressure </v>
      </c>
      <c r="D18" s="36">
        <f>[1]!HeCalc(B18,0,Input1,Value1,Input2,Value2,Units)</f>
        <v>120000.00000086553</v>
      </c>
      <c r="E18" s="37" t="str">
        <f>[1]!heunit(B18,Units)</f>
        <v xml:space="preserve"> [Pa] </v>
      </c>
    </row>
    <row r="19" spans="2:9" ht="13.5">
      <c r="B19" s="39">
        <v>2</v>
      </c>
      <c r="C19" s="14" t="str">
        <f>[1]!heProperty(B19)</f>
        <v xml:space="preserve"> Temperature </v>
      </c>
      <c r="D19" s="36">
        <f>[1]!HeCalc(B19,0,Input1,Value1,Input2,Value2,Units)</f>
        <v>4.3</v>
      </c>
      <c r="E19" s="37" t="str">
        <f>[1]!heunit(B19,Units)</f>
        <v xml:space="preserve"> [K] </v>
      </c>
    </row>
    <row r="20" spans="2:9" ht="13.5">
      <c r="B20" s="39">
        <v>3</v>
      </c>
      <c r="C20" s="14" t="str">
        <f>[1]!heProperty(B20)</f>
        <v xml:space="preserve"> Density </v>
      </c>
      <c r="D20" s="36">
        <f>[1]!HeCalc(B20,0,Input1,Value1,Input2,Value2,Units)</f>
        <v>124.16830334961141</v>
      </c>
      <c r="E20" s="37" t="str">
        <f>[1]!heunit(B20,Units)</f>
        <v xml:space="preserve"> [kg/m3] </v>
      </c>
    </row>
    <row r="21" spans="2:9" ht="13.5">
      <c r="B21" s="39">
        <v>4</v>
      </c>
      <c r="C21" s="14" t="str">
        <f>[1]!heProperty(B21)</f>
        <v xml:space="preserve"> Specific Volume </v>
      </c>
      <c r="D21" s="36">
        <f>[1]!HeCalc(B21,0,Input1,Value1,Input2,Value2,Units)</f>
        <v>8.0535851181309515E-3</v>
      </c>
      <c r="E21" s="37" t="str">
        <f>[1]!heunit(B21,Units)</f>
        <v xml:space="preserve"> [m3/kg] </v>
      </c>
    </row>
    <row r="22" spans="2:9" ht="13.5">
      <c r="B22" s="39">
        <v>5</v>
      </c>
      <c r="C22" s="14" t="str">
        <f>[1]!heProperty(B22)</f>
        <v xml:space="preserve"> Z = PV/RT </v>
      </c>
      <c r="D22" s="36">
        <f>[1]!HeCalc(B22,0,Input1,Value1,Input2,Value2,Units)</f>
        <v>0.10819730967751783</v>
      </c>
      <c r="E22" s="37" t="str">
        <f>[1]!heunit(B22,Units)</f>
        <v xml:space="preserve"> [-] </v>
      </c>
    </row>
    <row r="23" spans="2:9" ht="13.5">
      <c r="B23" s="39">
        <v>6</v>
      </c>
      <c r="C23" s="14" t="str">
        <f>[1]!heProperty(B23)</f>
        <v xml:space="preserve"> DPTSat </v>
      </c>
      <c r="D23" s="36">
        <f>[1]!HeCalc(B23,0,Input1,Value1,Input2,Value2,Units)</f>
        <v>0</v>
      </c>
      <c r="E23" s="37" t="str">
        <f>[1]!heunit(B23,Units)</f>
        <v xml:space="preserve"> [Pa/K] </v>
      </c>
    </row>
    <row r="24" spans="2:9" ht="13.5">
      <c r="B24" s="40">
        <v>7</v>
      </c>
      <c r="C24" s="41" t="str">
        <f>[1]!heProperty(B24)</f>
        <v xml:space="preserve"> Latent Heat </v>
      </c>
      <c r="D24" s="42">
        <f>[1]!HeCalc(B24,0,Input1,Value1,Input2,Value2,Units)</f>
        <v>0</v>
      </c>
      <c r="E24" s="43" t="str">
        <f>[1]!heunit(B24,Units)</f>
        <v xml:space="preserve"> [J/kg] </v>
      </c>
      <c r="F24" s="44"/>
      <c r="G24" s="44"/>
    </row>
    <row r="25" spans="2:9" ht="13.5">
      <c r="B25" s="39">
        <v>8</v>
      </c>
      <c r="C25" s="14" t="str">
        <f>[1]!heProperty(B25)</f>
        <v xml:space="preserve"> Entropy </v>
      </c>
      <c r="D25" s="36">
        <f>[1]!HeCalc(B25,0,Input1,Value1,Input2,Value2,Units)</f>
        <v>3641.112501293926</v>
      </c>
      <c r="E25" s="37" t="str">
        <f>[1]!heunit(B25,Units)</f>
        <v xml:space="preserve"> [J/kg-K] </v>
      </c>
      <c r="F25" s="44"/>
    </row>
    <row r="26" spans="2:9" ht="13.5">
      <c r="B26" s="39">
        <v>9</v>
      </c>
      <c r="C26" s="14" t="str">
        <f>[1]!heProperty(B26)</f>
        <v xml:space="preserve"> Enthalpy </v>
      </c>
      <c r="D26" s="36">
        <f>[1]!HeCalc(B26,0,Input1,Value1,Input2,Value2,Units)</f>
        <v>10450.765595043842</v>
      </c>
      <c r="E26" s="37" t="str">
        <f>[1]!heunit(B26,Units)</f>
        <v xml:space="preserve"> [J/kg] </v>
      </c>
      <c r="F26" s="44"/>
      <c r="H26" s="36"/>
      <c r="I26">
        <v>9407.9237518543996</v>
      </c>
    </row>
    <row r="27" spans="2:9" ht="13.5">
      <c r="B27" s="39">
        <v>10</v>
      </c>
      <c r="C27" s="14" t="str">
        <f>[1]!heProperty(B27)</f>
        <v xml:space="preserve"> Helmholtz </v>
      </c>
      <c r="D27" s="36">
        <f>[1]!HeCalc(B27,0,Input1,Value1,Input2,Value2,Units)</f>
        <v>-6172.4483747027243</v>
      </c>
      <c r="E27" s="37" t="str">
        <f>[1]!heunit(B27,Units)</f>
        <v xml:space="preserve"> [J/kg] </v>
      </c>
      <c r="F27" s="44"/>
    </row>
    <row r="28" spans="2:9" ht="13.5">
      <c r="B28" s="39">
        <v>11</v>
      </c>
      <c r="C28" s="14" t="str">
        <f>[1]!heProperty(B28)</f>
        <v xml:space="preserve"> Internal Energy </v>
      </c>
      <c r="D28" s="36">
        <f>[1]!HeCalc(B28,0,Input1,Value1,Input2,Value2,Units)</f>
        <v>9484.3353808611573</v>
      </c>
      <c r="E28" s="37" t="str">
        <f>[1]!heunit(B28,Units)</f>
        <v xml:space="preserve"> [J/kg] </v>
      </c>
      <c r="F28" s="44"/>
    </row>
    <row r="29" spans="2:9" ht="13.5">
      <c r="B29" s="39">
        <v>12</v>
      </c>
      <c r="C29" s="14" t="str">
        <f>[1]!heProperty(B29)</f>
        <v xml:space="preserve"> Gibbs Energy </v>
      </c>
      <c r="D29" s="36">
        <f>[1]!HeCalc(B29,0,Input1,Value1,Input2,Value2,Units)</f>
        <v>-5206.0181605200396</v>
      </c>
      <c r="E29" s="37" t="str">
        <f>[1]!heunit(B29,Units)</f>
        <v xml:space="preserve"> [J/kg] </v>
      </c>
      <c r="F29" s="44"/>
    </row>
    <row r="30" spans="2:9" ht="13.5">
      <c r="B30" s="39">
        <v>13</v>
      </c>
      <c r="C30" s="14" t="str">
        <f>[1]!heProperty(B30)</f>
        <v xml:space="preserve"> Res. for Fugacity </v>
      </c>
      <c r="D30" s="36">
        <f>[1]!HeCalc(B30,0,Input1,Value1,Input2,Value2,Units)</f>
        <v>0</v>
      </c>
      <c r="E30" s="37"/>
      <c r="F30" s="44"/>
    </row>
    <row r="31" spans="2:9" ht="13.5">
      <c r="B31" s="39">
        <v>14</v>
      </c>
      <c r="C31" s="14" t="str">
        <f>[1]!heProperty(B31)</f>
        <v xml:space="preserve"> Cp </v>
      </c>
      <c r="D31" s="36">
        <f>[1]!HeCalc(B31,0,Input1,Value1,Input2,Value2,Units)</f>
        <v>5425.1470628853058</v>
      </c>
      <c r="E31" s="37" t="str">
        <f>[1]!heunit(B31,Units)</f>
        <v xml:space="preserve"> [J/kg-K] </v>
      </c>
      <c r="F31" s="44"/>
    </row>
    <row r="32" spans="2:9" ht="13.5">
      <c r="B32" s="39">
        <v>15</v>
      </c>
      <c r="C32" s="14" t="str">
        <f>[1]!heProperty(B32)</f>
        <v xml:space="preserve"> Cv </v>
      </c>
      <c r="D32" s="36">
        <f>[1]!HeCalc(B32,0,Input1,Value1,Input2,Value2,Units)</f>
        <v>2559.6906616530869</v>
      </c>
      <c r="E32" s="37" t="str">
        <f>[1]!heunit(B32,Units)</f>
        <v xml:space="preserve"> [J/kg-K] </v>
      </c>
      <c r="F32" s="44"/>
    </row>
    <row r="33" spans="2:9" ht="13.5">
      <c r="B33" s="39">
        <v>16</v>
      </c>
      <c r="C33" s="14" t="str">
        <f>[1]!heProperty(B33)</f>
        <v xml:space="preserve"> Gamma </v>
      </c>
      <c r="D33" s="36">
        <f>[1]!HeCalc(B33,0,Input1,Value1,Input2,Value2,Units)</f>
        <v>2.1194541763033445</v>
      </c>
      <c r="E33" s="37" t="str">
        <f>[1]!heunit(B33,Units)</f>
        <v xml:space="preserve"> [-] </v>
      </c>
      <c r="F33" s="44"/>
    </row>
    <row r="34" spans="2:9" ht="13.5">
      <c r="B34" s="39">
        <v>17</v>
      </c>
      <c r="C34" s="14" t="str">
        <f>[1]!heProperty(B34)</f>
        <v xml:space="preserve"> Expansivity </v>
      </c>
      <c r="D34" s="36">
        <f>[1]!HeCalc(B34,0,Input1,Value1,Input2,Value2,Units)</f>
        <v>0.91537940368096737</v>
      </c>
      <c r="E34" s="37" t="str">
        <f>[1]!heunit(B34,Units)</f>
        <v xml:space="preserve"> [TdV/VdT] </v>
      </c>
      <c r="F34" s="44"/>
    </row>
    <row r="35" spans="2:9" ht="13.5">
      <c r="B35" s="39">
        <v>18</v>
      </c>
      <c r="C35" s="14" t="str">
        <f>[1]!heProperty(B35)</f>
        <v xml:space="preserve"> Gruneisen </v>
      </c>
      <c r="D35" s="36">
        <f>[1]!HeCalc(B35,0,Input1,Value1,Input2,Value2,Units)</f>
        <v>1.2229400965345538</v>
      </c>
      <c r="E35" s="37" t="str">
        <f>[1]!heunit(B35,Units)</f>
        <v xml:space="preserve"> [-] </v>
      </c>
      <c r="F35" s="44"/>
    </row>
    <row r="36" spans="2:9" ht="13.5">
      <c r="B36" s="39">
        <v>19</v>
      </c>
      <c r="C36" s="14" t="str">
        <f>[1]!heProperty(B36)</f>
        <v xml:space="preserve"> Compressibility </v>
      </c>
      <c r="D36" s="36">
        <f>[1]!HeCalc(B36,0,Input1,Value1,Input2,Value2,Units)</f>
        <v>5.4768300601225417E-7</v>
      </c>
      <c r="E36" s="37" t="str">
        <f>[1]!heunit(B36,Units)</f>
        <v xml:space="preserve"> [1/Pa] </v>
      </c>
      <c r="F36" s="44"/>
      <c r="I36">
        <f>[1]!HeCalc(19,0,1,Value1,2,Value2,1)</f>
        <v>5.4768300601225417E-7</v>
      </c>
    </row>
    <row r="37" spans="2:9" ht="13.5">
      <c r="B37" s="39">
        <v>20</v>
      </c>
      <c r="C37" s="14" t="str">
        <f>[1]!heProperty(B37)</f>
        <v xml:space="preserve"> Sound Velocity </v>
      </c>
      <c r="D37" s="36">
        <f>[1]!HeCalc(B37,0,Input1,Value1,Input2,Value2,Units)</f>
        <v>176.53954766001985</v>
      </c>
      <c r="E37" s="37" t="str">
        <f>[1]!heunit(B37,Units)</f>
        <v xml:space="preserve"> [m/s] </v>
      </c>
      <c r="F37" s="44"/>
      <c r="I37" t="e">
        <f>[1]!HeCalc(20,0,1,P,2,T,1)</f>
        <v>#VALUE!</v>
      </c>
    </row>
    <row r="38" spans="2:9" ht="13.5">
      <c r="B38" s="39">
        <v>21</v>
      </c>
      <c r="C38" s="14" t="str">
        <f>[1]!heProperty(B38)</f>
        <v xml:space="preserve"> JT Coefficient </v>
      </c>
      <c r="D38" s="36">
        <f>[1]!HeCalc(B38,0,Input1,Value1,Input2,Value2,Units)</f>
        <v>-1.2561856246526891E-7</v>
      </c>
      <c r="E38" s="37" t="str">
        <f>[1]!heunit(B38,Units)</f>
        <v xml:space="preserve"> [K/Pa] </v>
      </c>
      <c r="F38" s="44"/>
    </row>
    <row r="39" spans="2:9" ht="13.5">
      <c r="B39" s="39">
        <v>22</v>
      </c>
      <c r="C39" s="14" t="str">
        <f>[1]!heProperty(B39)</f>
        <v xml:space="preserve"> dPdD|T </v>
      </c>
      <c r="D39" s="36">
        <f>[1]!HeCalc(B39,0,Input1,Value1,Input2,Value2,Units)</f>
        <v>14704.82930768671</v>
      </c>
      <c r="E39" s="37" t="str">
        <f>[1]!heunit(B39,Units)</f>
        <v xml:space="preserve"> [Pa-m3/kg] </v>
      </c>
      <c r="F39" s="44"/>
    </row>
    <row r="40" spans="2:9" ht="13.5">
      <c r="B40" s="39">
        <v>23</v>
      </c>
      <c r="C40" s="14" t="str">
        <f>[1]!heProperty(B40)</f>
        <v xml:space="preserve"> dPdT|D </v>
      </c>
      <c r="D40" s="36">
        <f>[1]!HeCalc(B40,0,Input1,Value1,Input2,Value2,Units)</f>
        <v>388690.04287460766</v>
      </c>
      <c r="E40" s="37" t="str">
        <f>[1]!heunit(B40,Units)</f>
        <v xml:space="preserve"> [Pa/K] </v>
      </c>
      <c r="F40" s="44"/>
    </row>
    <row r="41" spans="2:9" ht="13.5">
      <c r="B41" s="39">
        <v>24</v>
      </c>
      <c r="C41" s="14" t="str">
        <f>[1]!heProperty(B41)</f>
        <v xml:space="preserve"> V*dHdV|P </v>
      </c>
      <c r="D41" s="36">
        <f>[1]!HeCalc(B41,0,Input1,Value1,Input2,Value2,Units)</f>
        <v>25484.65945005821</v>
      </c>
      <c r="E41" s="37" t="str">
        <f>[1]!heunit(B41,Units)</f>
        <v xml:space="preserve"> [J/kg] </v>
      </c>
      <c r="F41" s="44"/>
    </row>
    <row r="42" spans="2:9" ht="13.5">
      <c r="B42" s="39">
        <v>25</v>
      </c>
      <c r="C42" s="14" t="str">
        <f>[1]!heProperty(B42)</f>
        <v xml:space="preserve"> Viscosity </v>
      </c>
      <c r="D42" s="36">
        <f>[1]!HeCalc(B42,0,Input1,Value1,Input2,Value2,Units)</f>
        <v>3.1583291741916663E-6</v>
      </c>
      <c r="E42" s="37" t="str">
        <f>[1]!heunit(B42,Units)</f>
        <v xml:space="preserve"> [Pa-s] </v>
      </c>
      <c r="F42" s="44"/>
    </row>
    <row r="43" spans="2:9" ht="13.5">
      <c r="B43" s="39">
        <v>26</v>
      </c>
      <c r="C43" s="14" t="str">
        <f>[1]!heProperty(B43)</f>
        <v xml:space="preserve"> Conductivity </v>
      </c>
      <c r="D43" s="36">
        <f>[1]!HeCalc(B43,0,Input1,Value1,Input2,Value2,Units)</f>
        <v>1.8812871540279791E-2</v>
      </c>
      <c r="E43" s="37" t="str">
        <f>[1]!heunit(B43,Units)</f>
        <v xml:space="preserve"> [W/m-K] </v>
      </c>
      <c r="F43" s="44"/>
      <c r="I43" t="e">
        <f ca="1">[3]!lambda_(11,1,300)</f>
        <v>#NAME?</v>
      </c>
    </row>
    <row r="44" spans="2:9" ht="13.5">
      <c r="B44" s="39">
        <v>27</v>
      </c>
      <c r="C44" s="14" t="str">
        <f>[1]!heProperty(B44)</f>
        <v xml:space="preserve"> Prandtl # </v>
      </c>
      <c r="D44" s="36">
        <f>[1]!HeCalc(B44,0,Input1,Value1,Input2,Value2,Units)</f>
        <v>0.91078069641334847</v>
      </c>
      <c r="E44" s="37" t="str">
        <f>[1]!heunit(B44,Units)</f>
        <v xml:space="preserve"> [-] </v>
      </c>
      <c r="F44" s="44"/>
    </row>
    <row r="45" spans="2:9" ht="13.5">
      <c r="B45" s="39">
        <v>28</v>
      </c>
      <c r="C45" s="14" t="str">
        <f>[1]!heProperty(B45)</f>
        <v xml:space="preserve"> Thermal Diff </v>
      </c>
      <c r="D45" s="36">
        <f>[1]!HeCalc(B45,0,Input1,Value1,Input2,Value2,Units)</f>
        <v>2.7927549338271232E-8</v>
      </c>
      <c r="E45" s="37" t="str">
        <f>[1]!heunit(B45,Units)</f>
        <v xml:space="preserve"> [m2/s] </v>
      </c>
      <c r="F45" s="44"/>
    </row>
    <row r="46" spans="2:9" ht="13.5">
      <c r="B46" s="39">
        <v>29</v>
      </c>
      <c r="C46" s="14" t="str">
        <f>[1]!heProperty(B46)</f>
        <v xml:space="preserve"> Surface Tension </v>
      </c>
      <c r="D46" s="36">
        <f>[1]!HeCalc(B46,0,Input1,Value1,Input2,Value2,Units)</f>
        <v>0</v>
      </c>
      <c r="E46" s="37" t="str">
        <f>[1]!heunit(B46,Units)</f>
        <v xml:space="preserve"> [N/m] </v>
      </c>
      <c r="F46" s="44"/>
    </row>
    <row r="47" spans="2:9" ht="13.5">
      <c r="B47" s="39">
        <v>30</v>
      </c>
      <c r="C47" s="14" t="str">
        <f>[1]!heProperty(B47)</f>
        <v xml:space="preserve"> Dielectric - 1 </v>
      </c>
      <c r="D47" s="36">
        <f>[1]!HeCalc(B47,0,Input1,Value1,Input2,Value2,Units)</f>
        <v>4.8633787972894187E-2</v>
      </c>
      <c r="E47" s="37" t="str">
        <f>[1]!heunit(B47,Units)</f>
        <v xml:space="preserve"> [-] </v>
      </c>
      <c r="F47" s="44"/>
    </row>
    <row r="48" spans="2:9" ht="13.5">
      <c r="B48" s="39">
        <v>31</v>
      </c>
      <c r="C48" s="14" t="str">
        <f>[1]!heProperty(B48)</f>
        <v xml:space="preserve"> Refraction - 1 </v>
      </c>
      <c r="D48" s="36">
        <f>[1]!HeCalc(B48,0,Input1,Value1,Input2,Value2,Units)</f>
        <v>2.4031400647372435E-2</v>
      </c>
      <c r="E48" s="37" t="str">
        <f>[1]!heunit(B48,Units)</f>
        <v xml:space="preserve"> [-] </v>
      </c>
      <c r="F48" s="44"/>
    </row>
    <row r="49" spans="2:6" ht="13.5">
      <c r="B49" s="39">
        <v>32</v>
      </c>
      <c r="C49" s="14" t="str">
        <f>[1]!heProperty(B49)</f>
        <v xml:space="preserve"> dT(P) </v>
      </c>
      <c r="D49" s="36">
        <f>[1]!HeCalc(B49,0,Input1,Value1,Input2,Value2,Units)</f>
        <v>0</v>
      </c>
      <c r="E49" s="37" t="str">
        <f>[1]!heunit(B49,Units)</f>
        <v xml:space="preserve"> [K] </v>
      </c>
      <c r="F49" s="44"/>
    </row>
    <row r="50" spans="2:6" ht="13.5">
      <c r="B50" s="39">
        <v>33</v>
      </c>
      <c r="C50" s="14" t="str">
        <f>[1]!heProperty(B50)</f>
        <v xml:space="preserve"> dT(V) </v>
      </c>
      <c r="D50" s="36">
        <f>[1]!HeCalc(B50,0,Input1,Value1,Input2,Value2,Units)</f>
        <v>0</v>
      </c>
      <c r="E50" s="37" t="str">
        <f>[1]!heunit(B50,Units)</f>
        <v xml:space="preserve"> [K] </v>
      </c>
      <c r="F50" s="44"/>
    </row>
    <row r="51" spans="2:6" ht="13.5">
      <c r="B51" s="39">
        <v>34</v>
      </c>
      <c r="C51" s="14" t="str">
        <f>[1]!heProperty(B51)</f>
        <v xml:space="preserve"> RhoS/Rho </v>
      </c>
      <c r="D51" s="36">
        <f>[1]!HeCalc(B51,0,Input1,Value1,Input2,Value2,Units)</f>
        <v>0</v>
      </c>
      <c r="E51" s="37" t="str">
        <f>[1]!heunit(B51,Units)</f>
        <v xml:space="preserve"> [-] </v>
      </c>
      <c r="F51" s="44"/>
    </row>
    <row r="52" spans="2:6" ht="13.5">
      <c r="B52" s="39">
        <v>35</v>
      </c>
      <c r="C52" s="14" t="str">
        <f>[1]!heProperty(B52)</f>
        <v xml:space="preserve"> 2nd Sound Vel. </v>
      </c>
      <c r="D52" s="36">
        <f>[1]!HeCalc(B52,0,Input1,Value1,Input2,Value2,Units)</f>
        <v>0</v>
      </c>
      <c r="E52" s="37" t="str">
        <f>[1]!heunit(B52,Units)</f>
        <v xml:space="preserve"> [m/s] </v>
      </c>
      <c r="F52" s="44"/>
    </row>
    <row r="53" spans="2:6" ht="13.5">
      <c r="B53" s="39">
        <v>36</v>
      </c>
      <c r="C53" s="14" t="str">
        <f>[1]!heProperty(B53)</f>
        <v xml:space="preserve"> 4th Sound Vel. </v>
      </c>
      <c r="D53" s="36">
        <f>[1]!HeCalc(B53,0,Input1,Value1,Input2,Value2,Units)</f>
        <v>0</v>
      </c>
      <c r="E53" s="37" t="str">
        <f>[1]!heunit(B53,Units)</f>
        <v xml:space="preserve"> [m/s] </v>
      </c>
      <c r="F53" s="44"/>
    </row>
    <row r="54" spans="2:6" ht="13.5">
      <c r="B54" s="39">
        <v>37</v>
      </c>
      <c r="C54" s="14" t="str">
        <f>[1]!heProperty(B54)</f>
        <v xml:space="preserve"> Gorter-Mellink </v>
      </c>
      <c r="D54" s="36">
        <f>[1]!HeCalc(B54,0,Input1,Value1,Input2,Value2,Units)</f>
        <v>0</v>
      </c>
      <c r="E54" s="37" t="str">
        <f>[1]!heunit(B54,Units)</f>
        <v xml:space="preserve"> [m-s/kg] </v>
      </c>
      <c r="F54" s="44"/>
    </row>
    <row r="55" spans="2:6" ht="13.5">
      <c r="B55" s="39">
        <v>38</v>
      </c>
      <c r="C55" s="14" t="str">
        <f>[1]!heProperty(B55)</f>
        <v xml:space="preserve"> SFTC </v>
      </c>
      <c r="D55" s="36">
        <f>[1]!HeCalc(B55,0,Input1,Value1,Input2,Value2,Units)</f>
        <v>0</v>
      </c>
      <c r="E55" s="37" t="str">
        <f>[1]!heunit(B55,Units)</f>
        <v xml:space="preserve"> [W3/m5-K] </v>
      </c>
      <c r="F55" s="44"/>
    </row>
    <row r="56" spans="2:6" ht="13.5">
      <c r="B56" s="39">
        <v>39</v>
      </c>
      <c r="C56" s="14" t="str">
        <f>[1]!heProperty(B56)</f>
        <v xml:space="preserve"> (T-Tlambda) </v>
      </c>
      <c r="D56" s="36">
        <f>[1]!HeCalc(B56,0,Input1,Value1,Input2,Value2,Units)</f>
        <v>0</v>
      </c>
      <c r="E56" s="37" t="str">
        <f>[1]!heunit(B56,Units)</f>
        <v xml:space="preserve"> [K] </v>
      </c>
      <c r="F56" s="44"/>
    </row>
    <row r="57" spans="2:6">
      <c r="B57" s="39">
        <v>40</v>
      </c>
      <c r="C57" s="14" t="s">
        <v>14</v>
      </c>
      <c r="D57" s="14"/>
      <c r="E57" s="37"/>
    </row>
    <row r="58" spans="2:6">
      <c r="B58" s="39">
        <v>41</v>
      </c>
      <c r="C58" s="14" t="str">
        <f>[1]!heProperty(B58)</f>
        <v xml:space="preserve"> Lambda line </v>
      </c>
      <c r="D58" s="14" t="s">
        <v>15</v>
      </c>
      <c r="E58" s="37" t="s">
        <v>16</v>
      </c>
    </row>
    <row r="59" spans="2:6">
      <c r="B59" s="39">
        <v>42</v>
      </c>
      <c r="C59" s="14" t="str">
        <f>[1]!heProperty(B59)</f>
        <v xml:space="preserve"> Melting line </v>
      </c>
      <c r="D59" s="14" t="s">
        <v>15</v>
      </c>
      <c r="E59" s="37" t="s">
        <v>16</v>
      </c>
    </row>
    <row r="60" spans="2:6">
      <c r="B60" s="39">
        <v>43</v>
      </c>
      <c r="C60" s="14" t="str">
        <f>[1]!heProperty(B60)</f>
        <v xml:space="preserve"> Saturated liquid </v>
      </c>
      <c r="D60" s="14" t="s">
        <v>15</v>
      </c>
      <c r="E60" s="37" t="s">
        <v>16</v>
      </c>
    </row>
    <row r="61" spans="2:6">
      <c r="B61" s="45">
        <v>44</v>
      </c>
      <c r="C61" s="23" t="str">
        <f>[1]!heProperty(B61)</f>
        <v xml:space="preserve"> Saturated vapor </v>
      </c>
      <c r="D61" s="23" t="s">
        <v>15</v>
      </c>
      <c r="E61" s="46" t="s">
        <v>16</v>
      </c>
    </row>
    <row r="62" spans="2:6">
      <c r="C62" s="14"/>
    </row>
  </sheetData>
  <mergeCells count="4">
    <mergeCell ref="A1:G1"/>
    <mergeCell ref="A2:G2"/>
    <mergeCell ref="A3:G3"/>
    <mergeCell ref="C5:D5"/>
  </mergeCells>
  <printOptions horizontalCentered="1"/>
  <pageMargins left="0.75" right="0.75" top="1" bottom="1" header="0" footer="0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Property HePak</vt:lpstr>
      <vt:lpstr>Input1</vt:lpstr>
      <vt:lpstr>Input2</vt:lpstr>
      <vt:lpstr>'Property HePak'!Print_Area</vt:lpstr>
      <vt:lpstr>'Property HePak'!Print_Titles</vt:lpstr>
      <vt:lpstr>Units</vt:lpstr>
      <vt:lpstr>Value1</vt:lpstr>
      <vt:lpstr>Value2</vt:lpstr>
    </vt:vector>
  </TitlesOfParts>
  <Company>Air Liquide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Heloin</dc:creator>
  <cp:lastModifiedBy>Vincent Heloin</cp:lastModifiedBy>
  <dcterms:created xsi:type="dcterms:W3CDTF">2014-07-11T14:57:45Z</dcterms:created>
  <dcterms:modified xsi:type="dcterms:W3CDTF">2014-07-11T14:58:36Z</dcterms:modified>
</cp:coreProperties>
</file>